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activeTab="0"/>
  </bookViews>
  <sheets>
    <sheet name="sheet1" sheetId="1" r:id="rId1"/>
  </sheets>
  <definedNames>
    <definedName name="_xlnm.Print_Area" localSheetId="0">'sheet1'!$B$1:$J$146</definedName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<sst xmlns="http://schemas.openxmlformats.org/spreadsheetml/2006/main" count="276" uniqueCount="163">
  <si>
    <t>PLAN DOCHODÓW BUDŻETU POWIATU RADOMSZCZAŃSKIEGO NA 2010 ROK</t>
  </si>
  <si>
    <t>Dział</t>
  </si>
  <si>
    <t>Rozdział</t>
  </si>
  <si>
    <t>§</t>
  </si>
  <si>
    <t>Nazwa</t>
  </si>
  <si>
    <t>Plan ogółem</t>
  </si>
  <si>
    <t>Zmiana</t>
  </si>
  <si>
    <t>Plan po zmianie</t>
  </si>
  <si>
    <t>1</t>
  </si>
  <si>
    <t>2</t>
  </si>
  <si>
    <t>3</t>
  </si>
  <si>
    <t>4</t>
  </si>
  <si>
    <t>5</t>
  </si>
  <si>
    <t>Rodzaj zadania - Porozumienia:</t>
  </si>
  <si>
    <t>750</t>
  </si>
  <si>
    <t>Administracja publiczna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</si>
  <si>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</si>
  <si>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</si>
  <si>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</si>
  <si>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</si>
  <si>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bieżące razem:</t>
  </si>
  <si>
    <t>Rodzaj zadania - Własne:</t>
  </si>
  <si>
    <t>010</t>
  </si>
  <si>
    <t>Rolnictwo i łowiectwo</t>
  </si>
  <si>
    <t>01095</t>
  </si>
  <si>
    <t>Pozostała działalność</t>
  </si>
  <si>
    <t>0690</t>
  </si>
  <si>
    <t>Wpływy z różnych opłat</t>
  </si>
  <si>
    <t>0970</t>
  </si>
  <si>
    <t>Wpływy z różnych dochodów</t>
  </si>
  <si>
    <t>600</t>
  </si>
  <si>
    <t>Transport i łączność</t>
  </si>
  <si>
    <t>60014</t>
  </si>
  <si>
    <t>Drogi publiczne powiatowe</t>
  </si>
  <si>
    <t>0490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</si>
  <si>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</si>
  <si>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</si>
  <si>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</si>
  <si>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</si>
  <si>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</si>
  <si>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</si>
  <si>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</si>
  <si>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</si>
  <si>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</si>
  <si>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</si>
  <si>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</si>
  <si>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2360</t>
  </si>
  <si>
    <t>Dochody jednostek samorządu terytorialnego związane z realizacją zadań z zakresu administracji rządowej oraz innych zadań zleconych ustawami</t>
  </si>
  <si>
    <t>75020</t>
  </si>
  <si>
    <t>Starostwa powiatowe</t>
  </si>
  <si>
    <t>0420</t>
  </si>
  <si>
    <t>Wpływy z opłaty komunikacyjnej</t>
  </si>
  <si>
    <t>0830</t>
  </si>
  <si>
    <t>Wpływy z usług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</si>
  <si>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</si>
  <si>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</si>
  <si>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</si>
  <si>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</si>
  <si>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</si>
  <si>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</si>
  <si>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</si>
  <si>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</si>
  <si>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</si>
  <si>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</si>
  <si>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</si>
  <si>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</si>
  <si>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</si>
  <si>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</si>
  <si>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</si>
  <si>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</si>
  <si>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</si>
  <si>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</si>
  <si>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</si>
  <si>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</si>
  <si>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</si>
  <si>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</si>
  <si>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>80120</t>
  </si>
  <si>
    <t>Licea ogólnokształcące</t>
  </si>
  <si>
    <t>80130</t>
  </si>
  <si>
    <t>Szkoły zawodowe</t>
  </si>
  <si>
    <t>851</t>
  </si>
  <si>
    <t>Ochrona zdrowia</t>
  </si>
  <si>
    <t>85111</t>
  </si>
  <si>
    <t>Szpitale ogólne</t>
  </si>
  <si>
    <t>2440</t>
  </si>
  <si>
    <t>Dotacje otrzymane z funduszy celowych na realizację zadań bieżących jednostek sektora finansów publicznych</t>
  </si>
  <si>
    <t>852</t>
  </si>
  <si>
    <t>Pomoc społeczna</t>
  </si>
  <si>
    <t>85202</t>
  </si>
  <si>
    <t>Domy pomocy społecznej</t>
  </si>
  <si>
    <t>2130</t>
  </si>
  <si>
    <t>Dotacje celowe otrzymane z budżetu państwa na realizację bieżących zadań własnych powiatu</t>
  </si>
  <si>
    <t>85204</t>
  </si>
  <si>
    <t>Rodziny zastępcze</t>
  </si>
  <si>
    <t>2320</t>
  </si>
  <si>
    <t>Dotacje celowe otrzymane z powiatu na zadania bieżące realizowane na podstawie porozumień (umów) między jednostkami samorządu terytorialnego</t>
  </si>
  <si>
    <t>853</t>
  </si>
  <si>
    <t>Pozostałe zadania w zakresie polityki społecznej</t>
  </si>
  <si>
    <t>85324</t>
  </si>
  <si>
    <t>Państwowy Fundusz Rehabilitacji Osób Niepełnosprawnych</t>
  </si>
  <si>
    <t>85333</t>
  </si>
  <si>
    <t>Powiatowe urzędy pracy</t>
  </si>
  <si>
    <t>2008</t>
  </si>
  <si>
    <t>Dotacje rozwojowe oraz środki na finansowanie Wspólnej Polityki Rolnej</t>
  </si>
  <si>
    <t>2690</t>
  </si>
  <si>
    <t>Środki z Funduszu Pracy otrzymane przez powiat z przeznaczeniem na finasowanie kosztów wynagrodzenia i składek na ubezpieczenia społeczne pracowników powiatowego urzędu pracy</t>
  </si>
  <si>
    <t>854</t>
  </si>
  <si>
    <t>Edukacyjna opieka wychowawcza</t>
  </si>
  <si>
    <t>85401</t>
  </si>
  <si>
    <t>Świetlice szkolne</t>
  </si>
  <si>
    <t>0680</t>
  </si>
  <si>
    <t>Wpływy od rodziców z tytułu odpłatności za utrzymanie dzieci (wychowanków) w placówkach opiekuńczo-wychowawczych</t>
  </si>
  <si>
    <t>85403</t>
  </si>
  <si>
    <t>Specjalne ośrodki szkolno-wychowawcze</t>
  </si>
  <si>
    <t>85410</t>
  </si>
  <si>
    <t>Internaty i bursy szkolne</t>
  </si>
  <si>
    <t>900</t>
  </si>
  <si>
    <t>Gospodarka komunalna i ochrona środowiska</t>
  </si>
  <si>
    <t>90011</t>
  </si>
  <si>
    <t>Fundusz Ochrony Środowiska i Gospodarki Wodnej</t>
  </si>
  <si>
    <t>0580</t>
  </si>
  <si>
    <t>Grzywny i inne kary pieniężne od osób prawnych i innych jednostek organizacyjnych</t>
  </si>
  <si>
    <t>6208</t>
  </si>
  <si>
    <t>Dotacje rozwojowe</t>
  </si>
  <si>
    <t>6300</t>
  </si>
  <si>
    <t>Wpływy z tytułu pomocy finansowej udzielanej między jednostkami samorządu terytorialnego na dofinansowanie własnych zadań inwestycyjnych i zakupów inwestycyjnych</t>
  </si>
  <si>
    <t>6430</t>
  </si>
  <si>
    <t>Dotacje celowe otrzymane z budżetu państwa na realizację inwestycji i zakupów inwestycyjnych własnych powiatu</t>
  </si>
  <si>
    <t>0870</t>
  </si>
  <si>
    <t>Wpływy ze sprzedaży składników majątkowych</t>
  </si>
  <si>
    <t>6260</t>
  </si>
  <si>
    <t>Dotacje otrzymane z funduszy celowych na finansowanie lub dofinansowanie kosztów realizacji inwestycji i zakupów inwestycyjnych jednostek sektora finansów publicznych</t>
  </si>
  <si>
    <t>6439</t>
  </si>
  <si>
    <t>majątkowe</t>
  </si>
  <si>
    <t>Rodzaj zadania - Zlecone:</t>
  </si>
  <si>
    <t>2110</t>
  </si>
  <si>
    <t>Dotacje celowe otrzymane z budżetu państwa na zadania bieżące z zakresu administracji rządowej oraz inne zadania zlecone ustawami realizowane przez powiat</t>
  </si>
  <si>
    <t>710</t>
  </si>
  <si>
    <t>Działalność usługowa</t>
  </si>
  <si>
    <t>71013</t>
  </si>
  <si>
    <t>Prace geodezyjne i kartograficzne (nieinwestycyjne)</t>
  </si>
  <si>
    <t>71015</t>
  </si>
  <si>
    <t>Nadzór budowlany</t>
  </si>
  <si>
    <t>75011</t>
  </si>
  <si>
    <t>Urzędy wojewódzkie</t>
  </si>
  <si>
    <t>754</t>
  </si>
  <si>
    <t>Bezpieczeństwo publiczne i ochrona przeciwpożarowa</t>
  </si>
  <si>
    <t>75411</t>
  </si>
  <si>
    <t>Komendy powiatowe Państwowej Straży Pożarnej</t>
  </si>
  <si>
    <t>85156</t>
  </si>
  <si>
    <t>Składki na ubezpieczenie zdrowotne oraz świadczenia dla osób nie objętych obowiązkiem ubezpieczenia zdrowotnego</t>
  </si>
  <si>
    <t>85321</t>
  </si>
  <si>
    <t>Zespoły do spraw orzekania o niepełnosprawności</t>
  </si>
  <si>
    <t>bieżące</t>
  </si>
  <si>
    <t>6410</t>
  </si>
  <si>
    <t>Dotacje celowe otrzymane z budżetu państwa na inwestycje i zakupy inwestycyjne z zakresu administracji rządowej oraz inne zadania zlecone ustawami realizowane przez powiat</t>
  </si>
  <si>
    <t xml:space="preserve">DOCHODY BUDŻETU OGÓŁEM: </t>
  </si>
  <si>
    <t>Zarządzanie kryzysowe</t>
  </si>
  <si>
    <t>Wpływy i wydatki związane z gromadzeniem środków z opłat i kar za korzystanie ze środowiska</t>
  </si>
  <si>
    <t>Pozostałe dochody</t>
  </si>
  <si>
    <t>2710</t>
  </si>
  <si>
    <t>Wpływy z tyt. pomocy fin. udzielanej między jst na zadania bieżące</t>
  </si>
  <si>
    <t xml:space="preserve">Tabela Nr 1 do Uchwały Nr XLII/350/2010 Rady Powiatu Radomszczańskiego z dnia 26.02.2010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</si>
</sst>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1"/>
      <name val="Times New Roman"/>
      <family val="1"/>
    </font>
    <font>
      <sz val="8"/>
      <color indexed="21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21"/>
      <name val="Times New Roman"/>
      <family val="1"/>
    </font>
    <font>
      <sz val="8"/>
      <color indexed="8"/>
      <name val="Times New Roman"/>
      <family val="1"/>
    </font>
    <font>
      <sz val="11"/>
      <color indexed="21"/>
      <name val="Czcionka tekstu podstawowego"/>
      <family val="2"/>
    </font>
    <font>
      <sz val="11"/>
      <color indexed="21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 style="thin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5" fillId="0" borderId="0" xfId="0" applyFont="1" applyAlignment="1">
      <alignment/>
    </xf>
    <xf numFmtId="0" fontId="30" fillId="0" borderId="0" xfId="0" applyFont="1" applyAlignment="1">
      <alignment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3" fontId="26" fillId="0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3" fontId="31" fillId="0" borderId="10" xfId="0" applyNumberFormat="1" applyFont="1" applyFill="1" applyBorder="1" applyAlignment="1" applyProtection="1">
      <alignment horizontal="right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left" vertical="center" wrapText="1"/>
      <protection/>
    </xf>
    <xf numFmtId="3" fontId="24" fillId="0" borderId="10" xfId="0" applyNumberFormat="1" applyFont="1" applyFill="1" applyBorder="1" applyAlignment="1" applyProtection="1">
      <alignment horizontal="right" vertical="center" wrapText="1"/>
      <protection/>
    </xf>
    <xf numFmtId="3" fontId="24" fillId="0" borderId="10" xfId="0" applyNumberFormat="1" applyFont="1" applyFill="1" applyBorder="1" applyAlignment="1">
      <alignment vertical="center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3" fontId="26" fillId="0" borderId="13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left" vertical="center" wrapText="1"/>
      <protection/>
    </xf>
    <xf numFmtId="3" fontId="3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left" vertical="center" wrapText="1"/>
      <protection/>
    </xf>
    <xf numFmtId="3" fontId="24" fillId="0" borderId="14" xfId="0" applyNumberFormat="1" applyFont="1" applyFill="1" applyBorder="1" applyAlignment="1" applyProtection="1">
      <alignment horizontal="right" vertical="center" wrapText="1"/>
      <protection/>
    </xf>
    <xf numFmtId="3" fontId="24" fillId="0" borderId="15" xfId="0" applyNumberFormat="1" applyFont="1" applyFill="1" applyBorder="1" applyAlignment="1">
      <alignment vertical="center"/>
    </xf>
    <xf numFmtId="3" fontId="24" fillId="0" borderId="16" xfId="0" applyNumberFormat="1" applyFont="1" applyFill="1" applyBorder="1" applyAlignment="1">
      <alignment vertical="center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3" fontId="24" fillId="0" borderId="17" xfId="0" applyNumberFormat="1" applyFont="1" applyFill="1" applyBorder="1" applyAlignment="1" applyProtection="1">
      <alignment horizontal="right" vertical="center" wrapText="1"/>
      <protection/>
    </xf>
    <xf numFmtId="3" fontId="24" fillId="0" borderId="18" xfId="0" applyNumberFormat="1" applyFont="1" applyFill="1" applyBorder="1" applyAlignment="1">
      <alignment vertical="center"/>
    </xf>
    <xf numFmtId="3" fontId="24" fillId="0" borderId="19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3" fontId="26" fillId="0" borderId="20" xfId="0" applyNumberFormat="1" applyFont="1" applyFill="1" applyBorder="1" applyAlignment="1" applyProtection="1">
      <alignment horizontal="right" vertical="center" wrapText="1"/>
      <protection/>
    </xf>
    <xf numFmtId="3" fontId="26" fillId="0" borderId="21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30" fillId="0" borderId="0" xfId="0" applyFont="1" applyAlignment="1">
      <alignment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3" fontId="26" fillId="0" borderId="20" xfId="0" applyNumberFormat="1" applyFont="1" applyFill="1" applyBorder="1" applyAlignment="1" applyProtection="1">
      <alignment horizontal="right" wrapText="1"/>
      <protection/>
    </xf>
    <xf numFmtId="3" fontId="26" fillId="0" borderId="21" xfId="0" applyNumberFormat="1" applyFont="1" applyFill="1" applyBorder="1" applyAlignment="1" applyProtection="1">
      <alignment horizontal="right" wrapText="1"/>
      <protection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left" vertical="center" wrapText="1"/>
      <protection/>
    </xf>
    <xf numFmtId="3" fontId="31" fillId="0" borderId="20" xfId="0" applyNumberFormat="1" applyFont="1" applyFill="1" applyBorder="1" applyAlignment="1" applyProtection="1">
      <alignment horizontal="right" vertical="center" wrapText="1"/>
      <protection/>
    </xf>
    <xf numFmtId="3" fontId="31" fillId="0" borderId="21" xfId="0" applyNumberFormat="1" applyFont="1" applyFill="1" applyBorder="1" applyAlignment="1" applyProtection="1">
      <alignment horizontal="right" vertical="center" wrapText="1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NumberFormat="1" applyFont="1" applyFill="1" applyBorder="1" applyAlignment="1" applyProtection="1">
      <alignment horizontal="left" vertical="center" wrapText="1"/>
      <protection/>
    </xf>
    <xf numFmtId="3" fontId="24" fillId="0" borderId="13" xfId="0" applyNumberFormat="1" applyFont="1" applyFill="1" applyBorder="1" applyAlignment="1" applyProtection="1">
      <alignment horizontal="right" vertical="center" wrapText="1"/>
      <protection/>
    </xf>
    <xf numFmtId="3" fontId="24" fillId="0" borderId="11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left" vertical="center" wrapText="1"/>
      <protection/>
    </xf>
    <xf numFmtId="3" fontId="24" fillId="0" borderId="20" xfId="0" applyNumberFormat="1" applyFont="1" applyFill="1" applyBorder="1" applyAlignment="1" applyProtection="1">
      <alignment horizontal="right" vertical="center" wrapText="1"/>
      <protection/>
    </xf>
    <xf numFmtId="3" fontId="24" fillId="0" borderId="22" xfId="0" applyNumberFormat="1" applyFont="1" applyFill="1" applyBorder="1" applyAlignment="1">
      <alignment vertical="center"/>
    </xf>
    <xf numFmtId="3" fontId="24" fillId="0" borderId="21" xfId="0" applyNumberFormat="1" applyFont="1" applyFill="1" applyBorder="1" applyAlignment="1">
      <alignment vertical="center"/>
    </xf>
    <xf numFmtId="0" fontId="15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left" wrapText="1"/>
      <protection/>
    </xf>
    <xf numFmtId="3" fontId="26" fillId="0" borderId="13" xfId="0" applyNumberFormat="1" applyFont="1" applyFill="1" applyBorder="1" applyAlignment="1" applyProtection="1">
      <alignment horizontal="right" wrapText="1"/>
      <protection/>
    </xf>
    <xf numFmtId="3" fontId="26" fillId="0" borderId="10" xfId="0" applyNumberFormat="1" applyFont="1" applyFill="1" applyBorder="1" applyAlignment="1" applyProtection="1">
      <alignment horizontal="right" wrapText="1"/>
      <protection/>
    </xf>
    <xf numFmtId="3" fontId="26" fillId="12" borderId="10" xfId="0" applyNumberFormat="1" applyFont="1" applyFill="1" applyBorder="1" applyAlignment="1" applyProtection="1">
      <alignment horizontal="right" vertical="center" wrapText="1"/>
      <protection/>
    </xf>
    <xf numFmtId="3" fontId="26" fillId="12" borderId="13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23" xfId="0" applyNumberFormat="1" applyFont="1" applyFill="1" applyBorder="1" applyAlignment="1" applyProtection="1">
      <alignment horizontal="right" vertical="center" wrapText="1"/>
      <protection/>
    </xf>
    <xf numFmtId="3" fontId="26" fillId="0" borderId="23" xfId="0" applyNumberFormat="1" applyFont="1" applyFill="1" applyBorder="1" applyAlignment="1" applyProtection="1">
      <alignment horizontal="right" vertical="center" wrapText="1"/>
      <protection/>
    </xf>
    <xf numFmtId="3" fontId="26" fillId="0" borderId="24" xfId="0" applyNumberFormat="1" applyFont="1" applyFill="1" applyBorder="1" applyAlignment="1" applyProtection="1">
      <alignment horizontal="right" vertical="center" wrapText="1"/>
      <protection/>
    </xf>
    <xf numFmtId="3" fontId="35" fillId="12" borderId="25" xfId="0" applyNumberFormat="1" applyFont="1" applyFill="1" applyBorder="1" applyAlignment="1" applyProtection="1">
      <alignment horizontal="right" vertical="center" wrapText="1"/>
      <protection/>
    </xf>
    <xf numFmtId="3" fontId="35" fillId="12" borderId="26" xfId="0" applyNumberFormat="1" applyFont="1" applyFill="1" applyBorder="1" applyAlignment="1" applyProtection="1">
      <alignment horizontal="right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NumberFormat="1" applyFont="1" applyFill="1" applyBorder="1" applyAlignment="1" applyProtection="1">
      <alignment horizontal="center" vertical="center" wrapText="1"/>
      <protection/>
    </xf>
    <xf numFmtId="49" fontId="32" fillId="0" borderId="17" xfId="0" applyNumberFormat="1" applyFont="1" applyFill="1" applyBorder="1" applyAlignment="1" applyProtection="1">
      <alignment horizontal="center" vertical="center" wrapText="1"/>
      <protection/>
    </xf>
    <xf numFmtId="3" fontId="24" fillId="0" borderId="0" xfId="0" applyNumberFormat="1" applyFont="1" applyFill="1" applyBorder="1" applyAlignment="1">
      <alignment vertical="center"/>
    </xf>
    <xf numFmtId="3" fontId="24" fillId="0" borderId="28" xfId="0" applyNumberFormat="1" applyFont="1" applyFill="1" applyBorder="1" applyAlignment="1" applyProtection="1">
      <alignment horizontal="right" vertical="center" wrapText="1"/>
      <protection/>
    </xf>
    <xf numFmtId="3" fontId="24" fillId="0" borderId="29" xfId="0" applyNumberFormat="1" applyFont="1" applyFill="1" applyBorder="1" applyAlignment="1" applyProtection="1">
      <alignment horizontal="right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24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12" borderId="11" xfId="0" applyNumberFormat="1" applyFont="1" applyFill="1" applyBorder="1" applyAlignment="1" applyProtection="1">
      <alignment horizontal="center" vertical="center" wrapText="1"/>
      <protection/>
    </xf>
    <xf numFmtId="0" fontId="23" fillId="12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0" fontId="18" fillId="0" borderId="37" xfId="0" applyNumberFormat="1" applyFont="1" applyFill="1" applyBorder="1" applyAlignment="1" applyProtection="1">
      <alignment horizontal="center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0" fontId="19" fillId="0" borderId="37" xfId="0" applyNumberFormat="1" applyFont="1" applyFill="1" applyBorder="1" applyAlignment="1" applyProtection="1">
      <alignment horizont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37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NumberFormat="1" applyFont="1" applyFill="1" applyBorder="1" applyAlignment="1" applyProtection="1">
      <alignment horizontal="center" vertical="center" wrapText="1"/>
      <protection/>
    </xf>
    <xf numFmtId="0" fontId="23" fillId="12" borderId="13" xfId="0" applyNumberFormat="1" applyFont="1" applyFill="1" applyBorder="1" applyAlignment="1" applyProtection="1">
      <alignment horizontal="center" vertical="center" wrapText="1"/>
      <protection/>
    </xf>
    <xf numFmtId="0" fontId="23" fillId="12" borderId="38" xfId="0" applyNumberFormat="1" applyFont="1" applyFill="1" applyBorder="1" applyAlignment="1" applyProtection="1">
      <alignment horizontal="center" vertical="center" wrapText="1"/>
      <protection/>
    </xf>
    <xf numFmtId="0" fontId="23" fillId="12" borderId="33" xfId="0" applyNumberFormat="1" applyFont="1" applyFill="1" applyBorder="1" applyAlignment="1" applyProtection="1">
      <alignment horizontal="center" vertical="center" wrapText="1"/>
      <protection/>
    </xf>
    <xf numFmtId="0" fontId="23" fillId="12" borderId="39" xfId="0" applyNumberFormat="1" applyFont="1" applyFill="1" applyBorder="1" applyAlignment="1" applyProtection="1">
      <alignment horizontal="right" vertical="center" wrapText="1"/>
      <protection/>
    </xf>
    <xf numFmtId="0" fontId="23" fillId="12" borderId="40" xfId="0" applyNumberFormat="1" applyFont="1" applyFill="1" applyBorder="1" applyAlignment="1" applyProtection="1">
      <alignment horizontal="right" vertical="center" wrapText="1"/>
      <protection/>
    </xf>
    <xf numFmtId="0" fontId="23" fillId="12" borderId="13" xfId="0" applyNumberFormat="1" applyFont="1" applyFill="1" applyBorder="1" applyAlignment="1" applyProtection="1">
      <alignment horizontal="right" vertical="center" wrapText="1"/>
      <protection/>
    </xf>
    <xf numFmtId="0" fontId="23" fillId="12" borderId="38" xfId="0" applyNumberFormat="1" applyFont="1" applyFill="1" applyBorder="1" applyAlignment="1" applyProtection="1">
      <alignment horizontal="right" vertical="center" wrapText="1"/>
      <protection/>
    </xf>
    <xf numFmtId="0" fontId="35" fillId="12" borderId="41" xfId="0" applyNumberFormat="1" applyFont="1" applyFill="1" applyBorder="1" applyAlignment="1" applyProtection="1">
      <alignment horizontal="center" vertical="center" wrapText="1"/>
      <protection/>
    </xf>
    <xf numFmtId="0" fontId="35" fillId="12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8" fillId="0" borderId="33" xfId="0" applyNumberFormat="1" applyFont="1" applyFill="1" applyBorder="1" applyAlignment="1" applyProtection="1">
      <alignment horizontal="center" wrapText="1"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19" fillId="0" borderId="33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showGridLines="0" tabSelected="1" zoomScale="120" zoomScaleNormal="120" zoomScalePageLayoutView="0" workbookViewId="0" topLeftCell="A1">
      <selection activeCell="B2" sqref="B2"/>
    </sheetView>
  </sheetViews>
  <sheetFormatPr defaultColWidth="9" defaultRowHeight="14.25" customHeight="1"/>
  <cols>
    <col min="1" max="1" width="4.69921875" style="0" customWidth="1"/>
    <col min="2" max="2" width="2.3984375" style="0" customWidth="1"/>
    <col min="3" max="3" width="5.59765625" style="0" customWidth="1"/>
    <col min="4" max="4" width="9.5" style="0" customWidth="1"/>
    <col min="5" max="5" width="3.09765625" style="0" customWidth="1"/>
    <col min="6" max="6" width="6" style="0" customWidth="1"/>
    <col min="7" max="7" width="33.59765625" style="0" customWidth="1"/>
    <col min="8" max="8" width="14.8984375" style="0" customWidth="1"/>
    <col min="9" max="9" width="13.09765625" style="0" customWidth="1"/>
    <col min="10" max="10" width="15.59765625" style="0" customWidth="1"/>
  </cols>
  <sheetData>
    <row r="1" spans="1:11" ht="42" customHeight="1">
      <c r="A1" s="1"/>
      <c r="B1" s="1" t="s">
        <v>162</v>
      </c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1"/>
      <c r="B2" s="1"/>
      <c r="C2" s="116"/>
      <c r="D2" s="116"/>
      <c r="E2" s="116"/>
      <c r="F2" s="116"/>
      <c r="G2" s="116"/>
      <c r="H2" s="116"/>
      <c r="I2" s="1"/>
      <c r="J2" s="1"/>
      <c r="K2" s="1"/>
    </row>
    <row r="3" spans="1:11" ht="14.25" customHeight="1">
      <c r="A3" s="1"/>
      <c r="B3" s="117" t="s">
        <v>0</v>
      </c>
      <c r="C3" s="117"/>
      <c r="D3" s="117"/>
      <c r="E3" s="117"/>
      <c r="F3" s="117"/>
      <c r="G3" s="117"/>
      <c r="H3" s="117"/>
      <c r="I3" s="117"/>
      <c r="J3" s="117"/>
      <c r="K3" s="1"/>
    </row>
    <row r="4" spans="1:11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 customHeight="1">
      <c r="A6" s="1"/>
      <c r="B6" s="118"/>
      <c r="C6" s="118"/>
      <c r="D6" s="118"/>
      <c r="E6" s="1"/>
      <c r="F6" s="119"/>
      <c r="G6" s="119"/>
      <c r="H6" s="1"/>
      <c r="I6" s="1"/>
      <c r="J6" s="1"/>
      <c r="K6" s="1"/>
    </row>
    <row r="7" spans="1:11" s="2" customFormat="1" ht="42.75" customHeight="1">
      <c r="A7" s="3"/>
      <c r="B7" s="120" t="s">
        <v>1</v>
      </c>
      <c r="C7" s="121"/>
      <c r="D7" s="120" t="s">
        <v>2</v>
      </c>
      <c r="E7" s="121"/>
      <c r="F7" s="5" t="s">
        <v>3</v>
      </c>
      <c r="G7" s="5" t="s">
        <v>4</v>
      </c>
      <c r="H7" s="4" t="s">
        <v>5</v>
      </c>
      <c r="I7" s="6" t="s">
        <v>6</v>
      </c>
      <c r="J7" s="6" t="s">
        <v>7</v>
      </c>
      <c r="K7" s="3"/>
    </row>
    <row r="8" spans="1:11" s="7" customFormat="1" ht="14.25" customHeight="1">
      <c r="A8" s="8"/>
      <c r="B8" s="103" t="s">
        <v>8</v>
      </c>
      <c r="C8" s="104"/>
      <c r="D8" s="103" t="s">
        <v>9</v>
      </c>
      <c r="E8" s="104"/>
      <c r="F8" s="10" t="s">
        <v>10</v>
      </c>
      <c r="G8" s="10" t="s">
        <v>11</v>
      </c>
      <c r="H8" s="9" t="s">
        <v>12</v>
      </c>
      <c r="I8" s="11">
        <v>6</v>
      </c>
      <c r="J8" s="11">
        <v>7</v>
      </c>
      <c r="K8" s="8"/>
    </row>
    <row r="9" spans="1:11" s="12" customFormat="1" ht="22.5" customHeight="1">
      <c r="A9" s="13"/>
      <c r="B9" s="105" t="s">
        <v>13</v>
      </c>
      <c r="C9" s="106"/>
      <c r="D9" s="106"/>
      <c r="E9" s="106"/>
      <c r="F9" s="106"/>
      <c r="G9" s="106"/>
      <c r="H9" s="106"/>
      <c r="I9" s="106"/>
      <c r="J9" s="107"/>
      <c r="K9" s="13"/>
    </row>
    <row r="10" spans="1:11" s="14" customFormat="1" ht="14.25" customHeight="1">
      <c r="A10" s="15"/>
      <c r="B10" s="108" t="s">
        <v>14</v>
      </c>
      <c r="C10" s="109"/>
      <c r="D10" s="110"/>
      <c r="E10" s="111"/>
      <c r="F10" s="16"/>
      <c r="G10" s="17" t="s">
        <v>15</v>
      </c>
      <c r="H10" s="18">
        <f aca="true" t="shared" si="0" ref="H10:J11">SUM(H11)</f>
        <v>21000</v>
      </c>
      <c r="I10" s="18">
        <f t="shared" si="0"/>
        <v>0</v>
      </c>
      <c r="J10" s="18">
        <f t="shared" si="0"/>
        <v>21000</v>
      </c>
      <c r="K10" s="15"/>
    </row>
    <row r="11" spans="1:11" ht="14.25" customHeight="1">
      <c r="A11" s="1"/>
      <c r="B11" s="112"/>
      <c r="C11" s="113"/>
      <c r="D11" s="114" t="s">
        <v>16</v>
      </c>
      <c r="E11" s="115"/>
      <c r="F11" s="19"/>
      <c r="G11" s="20" t="s">
        <v>17</v>
      </c>
      <c r="H11" s="21">
        <f t="shared" si="0"/>
        <v>21000</v>
      </c>
      <c r="I11" s="21">
        <f t="shared" si="0"/>
        <v>0</v>
      </c>
      <c r="J11" s="21">
        <f t="shared" si="0"/>
        <v>21000</v>
      </c>
      <c r="K11" s="1"/>
    </row>
    <row r="12" spans="1:11" ht="43.5" customHeight="1">
      <c r="A12" s="1"/>
      <c r="B12" s="130"/>
      <c r="C12" s="131"/>
      <c r="D12" s="130"/>
      <c r="E12" s="131"/>
      <c r="F12" s="22" t="s">
        <v>18</v>
      </c>
      <c r="G12" s="23" t="s">
        <v>19</v>
      </c>
      <c r="H12" s="24">
        <v>21000</v>
      </c>
      <c r="I12" s="25"/>
      <c r="J12" s="25">
        <f>SUM(H12:I12)</f>
        <v>21000</v>
      </c>
      <c r="K12" s="1"/>
    </row>
    <row r="13" spans="1:11" ht="14.25" customHeight="1">
      <c r="A13" s="1"/>
      <c r="B13" s="132" t="s">
        <v>20</v>
      </c>
      <c r="C13" s="133"/>
      <c r="D13" s="133"/>
      <c r="E13" s="133"/>
      <c r="F13" s="133"/>
      <c r="G13" s="133"/>
      <c r="H13" s="83">
        <f>SUM(H10)</f>
        <v>21000</v>
      </c>
      <c r="I13" s="83">
        <f>SUM(I10)</f>
        <v>0</v>
      </c>
      <c r="J13" s="83">
        <f>SUM(J10)</f>
        <v>21000</v>
      </c>
      <c r="K13" s="1"/>
    </row>
    <row r="14" spans="1:11" s="12" customFormat="1" ht="24" customHeight="1">
      <c r="A14" s="13"/>
      <c r="B14" s="134" t="s">
        <v>21</v>
      </c>
      <c r="C14" s="135"/>
      <c r="D14" s="135"/>
      <c r="E14" s="135"/>
      <c r="F14" s="135"/>
      <c r="G14" s="135"/>
      <c r="H14" s="135"/>
      <c r="I14" s="135"/>
      <c r="J14" s="136"/>
      <c r="K14" s="13"/>
    </row>
    <row r="15" spans="1:11" s="14" customFormat="1" ht="14.25" customHeight="1">
      <c r="A15" s="15"/>
      <c r="B15" s="137" t="s">
        <v>22</v>
      </c>
      <c r="C15" s="138"/>
      <c r="D15" s="139"/>
      <c r="E15" s="140"/>
      <c r="F15" s="26"/>
      <c r="G15" s="27" t="s">
        <v>23</v>
      </c>
      <c r="H15" s="28">
        <f>SUM(H16)</f>
        <v>375850</v>
      </c>
      <c r="I15" s="28">
        <f>SUM(I16)</f>
        <v>0</v>
      </c>
      <c r="J15" s="18">
        <f>SUM(J16)</f>
        <v>375850</v>
      </c>
      <c r="K15" s="15"/>
    </row>
    <row r="16" spans="1:11" s="29" customFormat="1" ht="14.25" customHeight="1">
      <c r="A16" s="30"/>
      <c r="B16" s="122"/>
      <c r="C16" s="123"/>
      <c r="D16" s="124" t="s">
        <v>24</v>
      </c>
      <c r="E16" s="125"/>
      <c r="F16" s="31"/>
      <c r="G16" s="32" t="s">
        <v>25</v>
      </c>
      <c r="H16" s="33">
        <f>SUM(H17:H18)</f>
        <v>375850</v>
      </c>
      <c r="I16" s="33">
        <f>SUM(I17:I18)</f>
        <v>0</v>
      </c>
      <c r="J16" s="21">
        <f>SUM(J17:J18)</f>
        <v>375850</v>
      </c>
      <c r="K16" s="30"/>
    </row>
    <row r="17" spans="1:11" s="34" customFormat="1" ht="15" customHeight="1">
      <c r="A17" s="35"/>
      <c r="B17" s="126"/>
      <c r="C17" s="127"/>
      <c r="D17" s="126"/>
      <c r="E17" s="127"/>
      <c r="F17" s="36" t="s">
        <v>26</v>
      </c>
      <c r="G17" s="37" t="s">
        <v>27</v>
      </c>
      <c r="H17" s="38">
        <v>357000</v>
      </c>
      <c r="I17" s="39"/>
      <c r="J17" s="40">
        <f>SUM(H17:I17)</f>
        <v>357000</v>
      </c>
      <c r="K17" s="35"/>
    </row>
    <row r="18" spans="1:11" s="34" customFormat="1" ht="15" customHeight="1">
      <c r="A18" s="35"/>
      <c r="B18" s="128"/>
      <c r="C18" s="129"/>
      <c r="D18" s="128"/>
      <c r="E18" s="129"/>
      <c r="F18" s="41" t="s">
        <v>28</v>
      </c>
      <c r="G18" s="42" t="s">
        <v>29</v>
      </c>
      <c r="H18" s="43">
        <v>18850</v>
      </c>
      <c r="I18" s="44"/>
      <c r="J18" s="45">
        <f>SUM(H18:I18)</f>
        <v>18850</v>
      </c>
      <c r="K18" s="35"/>
    </row>
    <row r="19" spans="1:11" s="14" customFormat="1" ht="14.25" customHeight="1">
      <c r="A19" s="15"/>
      <c r="B19" s="141" t="s">
        <v>30</v>
      </c>
      <c r="C19" s="142"/>
      <c r="D19" s="143"/>
      <c r="E19" s="144"/>
      <c r="F19" s="46"/>
      <c r="G19" s="47" t="s">
        <v>31</v>
      </c>
      <c r="H19" s="48">
        <f>SUM(H20)</f>
        <v>120000</v>
      </c>
      <c r="I19" s="48">
        <f>SUM(I20)</f>
        <v>202500</v>
      </c>
      <c r="J19" s="49">
        <f>SUM(J20)</f>
        <v>322500</v>
      </c>
      <c r="K19" s="15"/>
    </row>
    <row r="20" spans="1:11" s="29" customFormat="1" ht="14.25" customHeight="1">
      <c r="A20" s="30"/>
      <c r="B20" s="122"/>
      <c r="C20" s="123"/>
      <c r="D20" s="124" t="s">
        <v>32</v>
      </c>
      <c r="E20" s="125"/>
      <c r="F20" s="31"/>
      <c r="G20" s="32" t="s">
        <v>33</v>
      </c>
      <c r="H20" s="33">
        <f>SUM(H21:H23)</f>
        <v>120000</v>
      </c>
      <c r="I20" s="33">
        <f>SUM(I21:I23)</f>
        <v>202500</v>
      </c>
      <c r="J20" s="33">
        <f>SUM(J21:J23)</f>
        <v>322500</v>
      </c>
      <c r="K20" s="30"/>
    </row>
    <row r="21" spans="1:11" s="34" customFormat="1" ht="33.75" customHeight="1">
      <c r="A21" s="35"/>
      <c r="B21" s="126"/>
      <c r="C21" s="127"/>
      <c r="D21" s="126"/>
      <c r="E21" s="127"/>
      <c r="F21" s="36" t="s">
        <v>34</v>
      </c>
      <c r="G21" s="37" t="s">
        <v>35</v>
      </c>
      <c r="H21" s="38">
        <v>120000</v>
      </c>
      <c r="I21" s="39"/>
      <c r="J21" s="40">
        <f>SUM(H21:I21)</f>
        <v>120000</v>
      </c>
      <c r="K21" s="35"/>
    </row>
    <row r="22" spans="1:11" s="34" customFormat="1" ht="13.5" customHeight="1">
      <c r="A22" s="35"/>
      <c r="B22" s="97"/>
      <c r="C22" s="98"/>
      <c r="D22" s="97"/>
      <c r="E22" s="98"/>
      <c r="F22" s="99" t="s">
        <v>28</v>
      </c>
      <c r="G22" s="42" t="s">
        <v>159</v>
      </c>
      <c r="H22" s="101">
        <v>0</v>
      </c>
      <c r="I22" s="100">
        <v>15000</v>
      </c>
      <c r="J22" s="45">
        <f>SUM(H22:I22)</f>
        <v>15000</v>
      </c>
      <c r="K22" s="35"/>
    </row>
    <row r="23" spans="1:11" s="34" customFormat="1" ht="30" customHeight="1">
      <c r="A23" s="35"/>
      <c r="B23" s="97"/>
      <c r="C23" s="98"/>
      <c r="D23" s="97"/>
      <c r="E23" s="98"/>
      <c r="F23" s="99" t="s">
        <v>160</v>
      </c>
      <c r="G23" s="42" t="s">
        <v>161</v>
      </c>
      <c r="H23" s="102">
        <v>0</v>
      </c>
      <c r="I23" s="100">
        <v>187500</v>
      </c>
      <c r="J23" s="45">
        <f>SUM(H23:I23)</f>
        <v>187500</v>
      </c>
      <c r="K23" s="35"/>
    </row>
    <row r="24" spans="1:11" s="50" customFormat="1" ht="14.25" customHeight="1">
      <c r="A24" s="51"/>
      <c r="B24" s="141" t="s">
        <v>36</v>
      </c>
      <c r="C24" s="142"/>
      <c r="D24" s="143"/>
      <c r="E24" s="144"/>
      <c r="F24" s="46"/>
      <c r="G24" s="47" t="s">
        <v>37</v>
      </c>
      <c r="H24" s="48">
        <f>SUM(H25)</f>
        <v>359280</v>
      </c>
      <c r="I24" s="48">
        <f>SUM(I25)</f>
        <v>0</v>
      </c>
      <c r="J24" s="49">
        <f>SUM(J25)</f>
        <v>359280</v>
      </c>
      <c r="K24" s="51"/>
    </row>
    <row r="25" spans="1:11" s="29" customFormat="1" ht="14.25" customHeight="1">
      <c r="A25" s="30"/>
      <c r="B25" s="122"/>
      <c r="C25" s="123"/>
      <c r="D25" s="124" t="s">
        <v>38</v>
      </c>
      <c r="E25" s="125"/>
      <c r="F25" s="31"/>
      <c r="G25" s="32" t="s">
        <v>39</v>
      </c>
      <c r="H25" s="33">
        <f>SUM(H26:H29)</f>
        <v>359280</v>
      </c>
      <c r="I25" s="33">
        <f>SUM(I26:I29)</f>
        <v>0</v>
      </c>
      <c r="J25" s="21">
        <f>SUM(J26:J29)</f>
        <v>359280</v>
      </c>
      <c r="K25" s="30"/>
    </row>
    <row r="26" spans="1:11" s="34" customFormat="1" ht="24.75" customHeight="1">
      <c r="A26" s="35"/>
      <c r="B26" s="126"/>
      <c r="C26" s="127"/>
      <c r="D26" s="126"/>
      <c r="E26" s="127"/>
      <c r="F26" s="36" t="s">
        <v>40</v>
      </c>
      <c r="G26" s="37" t="s">
        <v>41</v>
      </c>
      <c r="H26" s="38">
        <v>2200</v>
      </c>
      <c r="I26" s="39"/>
      <c r="J26" s="40">
        <f>SUM(H26:I26)</f>
        <v>2200</v>
      </c>
      <c r="K26" s="35"/>
    </row>
    <row r="27" spans="1:11" s="34" customFormat="1" ht="57" customHeight="1">
      <c r="A27" s="35"/>
      <c r="B27" s="128"/>
      <c r="C27" s="129"/>
      <c r="D27" s="128"/>
      <c r="E27" s="129"/>
      <c r="F27" s="41" t="s">
        <v>42</v>
      </c>
      <c r="G27" s="42" t="s">
        <v>43</v>
      </c>
      <c r="H27" s="43">
        <v>18080</v>
      </c>
      <c r="I27" s="44"/>
      <c r="J27" s="45">
        <f>SUM(H27:I27)</f>
        <v>18080</v>
      </c>
      <c r="K27" s="35"/>
    </row>
    <row r="28" spans="1:11" s="34" customFormat="1" ht="15" customHeight="1">
      <c r="A28" s="35"/>
      <c r="B28" s="128"/>
      <c r="C28" s="129"/>
      <c r="D28" s="128"/>
      <c r="E28" s="129"/>
      <c r="F28" s="41" t="s">
        <v>44</v>
      </c>
      <c r="G28" s="42" t="s">
        <v>45</v>
      </c>
      <c r="H28" s="43">
        <v>1400</v>
      </c>
      <c r="I28" s="44"/>
      <c r="J28" s="45">
        <f>SUM(H28:I28)</f>
        <v>1400</v>
      </c>
      <c r="K28" s="35"/>
    </row>
    <row r="29" spans="1:11" s="34" customFormat="1" ht="43.5" customHeight="1">
      <c r="A29" s="35"/>
      <c r="B29" s="128"/>
      <c r="C29" s="129"/>
      <c r="D29" s="128"/>
      <c r="E29" s="129"/>
      <c r="F29" s="41" t="s">
        <v>46</v>
      </c>
      <c r="G29" s="42" t="s">
        <v>47</v>
      </c>
      <c r="H29" s="43">
        <v>337600</v>
      </c>
      <c r="I29" s="44"/>
      <c r="J29" s="45">
        <f>SUM(H29:I29)</f>
        <v>337600</v>
      </c>
      <c r="K29" s="35"/>
    </row>
    <row r="30" spans="1:11" s="14" customFormat="1" ht="14.25" customHeight="1">
      <c r="A30" s="15"/>
      <c r="B30" s="141" t="s">
        <v>14</v>
      </c>
      <c r="C30" s="142"/>
      <c r="D30" s="143"/>
      <c r="E30" s="144"/>
      <c r="F30" s="46"/>
      <c r="G30" s="47" t="s">
        <v>15</v>
      </c>
      <c r="H30" s="48">
        <f>SUM(H31)</f>
        <v>2354079</v>
      </c>
      <c r="I30" s="48">
        <f>SUM(I31)</f>
        <v>40000</v>
      </c>
      <c r="J30" s="49">
        <f>SUM(J31)</f>
        <v>2394079</v>
      </c>
      <c r="K30" s="15"/>
    </row>
    <row r="31" spans="1:11" s="29" customFormat="1" ht="14.25" customHeight="1">
      <c r="A31" s="30"/>
      <c r="B31" s="122"/>
      <c r="C31" s="123"/>
      <c r="D31" s="124" t="s">
        <v>48</v>
      </c>
      <c r="E31" s="125"/>
      <c r="F31" s="31"/>
      <c r="G31" s="32" t="s">
        <v>49</v>
      </c>
      <c r="H31" s="33">
        <f>SUM(H32:H36)</f>
        <v>2354079</v>
      </c>
      <c r="I31" s="33">
        <f>SUM(I32:I36)</f>
        <v>40000</v>
      </c>
      <c r="J31" s="21">
        <f>SUM(J32:J36)</f>
        <v>2394079</v>
      </c>
      <c r="K31" s="30"/>
    </row>
    <row r="32" spans="1:11" s="34" customFormat="1" ht="15" customHeight="1">
      <c r="A32" s="35"/>
      <c r="B32" s="126"/>
      <c r="C32" s="127"/>
      <c r="D32" s="126"/>
      <c r="E32" s="127"/>
      <c r="F32" s="36" t="s">
        <v>50</v>
      </c>
      <c r="G32" s="37" t="s">
        <v>51</v>
      </c>
      <c r="H32" s="38">
        <v>2277507</v>
      </c>
      <c r="I32" s="39"/>
      <c r="J32" s="40">
        <f>SUM(H32:I32)</f>
        <v>2277507</v>
      </c>
      <c r="K32" s="35"/>
    </row>
    <row r="33" spans="1:11" s="34" customFormat="1" ht="15" customHeight="1">
      <c r="A33" s="35"/>
      <c r="B33" s="128"/>
      <c r="C33" s="129"/>
      <c r="D33" s="128"/>
      <c r="E33" s="129"/>
      <c r="F33" s="41" t="s">
        <v>26</v>
      </c>
      <c r="G33" s="42" t="s">
        <v>27</v>
      </c>
      <c r="H33" s="43">
        <v>41272</v>
      </c>
      <c r="I33" s="44"/>
      <c r="J33" s="45">
        <f>SUM(H33:I33)</f>
        <v>41272</v>
      </c>
      <c r="K33" s="35"/>
    </row>
    <row r="34" spans="1:11" s="34" customFormat="1" ht="15" customHeight="1">
      <c r="A34" s="35"/>
      <c r="B34" s="128"/>
      <c r="C34" s="129"/>
      <c r="D34" s="128"/>
      <c r="E34" s="129"/>
      <c r="F34" s="41" t="s">
        <v>52</v>
      </c>
      <c r="G34" s="42" t="s">
        <v>53</v>
      </c>
      <c r="H34" s="43">
        <v>5300</v>
      </c>
      <c r="I34" s="44"/>
      <c r="J34" s="45">
        <f>SUM(H34:I34)</f>
        <v>5300</v>
      </c>
      <c r="K34" s="35"/>
    </row>
    <row r="35" spans="1:11" s="34" customFormat="1" ht="15" customHeight="1">
      <c r="A35" s="35"/>
      <c r="B35" s="95"/>
      <c r="C35" s="96"/>
      <c r="D35" s="95"/>
      <c r="E35" s="96"/>
      <c r="F35" s="99" t="s">
        <v>44</v>
      </c>
      <c r="G35" s="42" t="s">
        <v>45</v>
      </c>
      <c r="H35" s="43">
        <v>0</v>
      </c>
      <c r="I35" s="44">
        <v>40000</v>
      </c>
      <c r="J35" s="45">
        <f>SUM(H35:I35)</f>
        <v>40000</v>
      </c>
      <c r="K35" s="35"/>
    </row>
    <row r="36" spans="1:11" s="34" customFormat="1" ht="15" customHeight="1">
      <c r="A36" s="35"/>
      <c r="B36" s="128"/>
      <c r="C36" s="129"/>
      <c r="D36" s="128"/>
      <c r="E36" s="129"/>
      <c r="F36" s="41" t="s">
        <v>28</v>
      </c>
      <c r="G36" s="42" t="s">
        <v>29</v>
      </c>
      <c r="H36" s="43">
        <v>30000</v>
      </c>
      <c r="I36" s="44"/>
      <c r="J36" s="45">
        <f>SUM(H36:I36)</f>
        <v>30000</v>
      </c>
      <c r="K36" s="35"/>
    </row>
    <row r="37" spans="1:11" s="52" customFormat="1" ht="44.25" customHeight="1">
      <c r="A37" s="53"/>
      <c r="B37" s="145" t="s">
        <v>54</v>
      </c>
      <c r="C37" s="146"/>
      <c r="D37" s="147"/>
      <c r="E37" s="148"/>
      <c r="F37" s="54"/>
      <c r="G37" s="55" t="s">
        <v>55</v>
      </c>
      <c r="H37" s="56">
        <f>SUM(H38)</f>
        <v>12110142</v>
      </c>
      <c r="I37" s="56">
        <f>SUM(I38)</f>
        <v>0</v>
      </c>
      <c r="J37" s="57">
        <f>SUM(J38)</f>
        <v>12110142</v>
      </c>
      <c r="K37" s="53"/>
    </row>
    <row r="38" spans="1:11" s="29" customFormat="1" ht="21.75" customHeight="1">
      <c r="A38" s="30"/>
      <c r="B38" s="122"/>
      <c r="C38" s="123"/>
      <c r="D38" s="124" t="s">
        <v>56</v>
      </c>
      <c r="E38" s="125"/>
      <c r="F38" s="31"/>
      <c r="G38" s="32" t="s">
        <v>57</v>
      </c>
      <c r="H38" s="33">
        <f>SUM(H39:H40)</f>
        <v>12110142</v>
      </c>
      <c r="I38" s="33">
        <f>SUM(I39:I40)</f>
        <v>0</v>
      </c>
      <c r="J38" s="21">
        <f>SUM(J39:J40)</f>
        <v>12110142</v>
      </c>
      <c r="K38" s="30"/>
    </row>
    <row r="39" spans="1:11" s="34" customFormat="1" ht="15" customHeight="1">
      <c r="A39" s="35"/>
      <c r="B39" s="126"/>
      <c r="C39" s="127"/>
      <c r="D39" s="126"/>
      <c r="E39" s="127"/>
      <c r="F39" s="36" t="s">
        <v>58</v>
      </c>
      <c r="G39" s="37" t="s">
        <v>59</v>
      </c>
      <c r="H39" s="38">
        <v>11310142</v>
      </c>
      <c r="I39" s="39"/>
      <c r="J39" s="40">
        <f>SUM(H39:I39)</f>
        <v>11310142</v>
      </c>
      <c r="K39" s="35"/>
    </row>
    <row r="40" spans="1:11" s="34" customFormat="1" ht="15" customHeight="1">
      <c r="A40" s="35"/>
      <c r="B40" s="128"/>
      <c r="C40" s="129"/>
      <c r="D40" s="128"/>
      <c r="E40" s="129"/>
      <c r="F40" s="41" t="s">
        <v>60</v>
      </c>
      <c r="G40" s="42" t="s">
        <v>61</v>
      </c>
      <c r="H40" s="43">
        <v>800000</v>
      </c>
      <c r="I40" s="44"/>
      <c r="J40" s="45">
        <f>SUM(H40:I40)</f>
        <v>800000</v>
      </c>
      <c r="K40" s="35"/>
    </row>
    <row r="41" spans="1:11" s="14" customFormat="1" ht="14.25" customHeight="1">
      <c r="A41" s="15"/>
      <c r="B41" s="141" t="s">
        <v>62</v>
      </c>
      <c r="C41" s="142"/>
      <c r="D41" s="143"/>
      <c r="E41" s="144"/>
      <c r="F41" s="46"/>
      <c r="G41" s="47" t="s">
        <v>63</v>
      </c>
      <c r="H41" s="48">
        <f>SUM(H42+H44+H46)</f>
        <v>49589676</v>
      </c>
      <c r="I41" s="48">
        <f>SUM(I42+I44+I46)</f>
        <v>0</v>
      </c>
      <c r="J41" s="49">
        <f>SUM(J42+J44+J46)</f>
        <v>49589676</v>
      </c>
      <c r="K41" s="15"/>
    </row>
    <row r="42" spans="1:11" s="29" customFormat="1" ht="24" customHeight="1">
      <c r="A42" s="30"/>
      <c r="B42" s="122"/>
      <c r="C42" s="123"/>
      <c r="D42" s="124" t="s">
        <v>64</v>
      </c>
      <c r="E42" s="125"/>
      <c r="F42" s="31"/>
      <c r="G42" s="32" t="s">
        <v>65</v>
      </c>
      <c r="H42" s="33">
        <f>SUM(H43)</f>
        <v>39305227</v>
      </c>
      <c r="I42" s="33">
        <f>SUM(I43)</f>
        <v>0</v>
      </c>
      <c r="J42" s="21">
        <f>SUM(J43)</f>
        <v>39305227</v>
      </c>
      <c r="K42" s="30"/>
    </row>
    <row r="43" spans="1:11" s="34" customFormat="1" ht="15" customHeight="1">
      <c r="A43" s="35"/>
      <c r="B43" s="126"/>
      <c r="C43" s="127"/>
      <c r="D43" s="126"/>
      <c r="E43" s="127"/>
      <c r="F43" s="36" t="s">
        <v>66</v>
      </c>
      <c r="G43" s="37" t="s">
        <v>67</v>
      </c>
      <c r="H43" s="38">
        <v>39305227</v>
      </c>
      <c r="I43" s="39"/>
      <c r="J43" s="40">
        <f>SUM(H43:I43)</f>
        <v>39305227</v>
      </c>
      <c r="K43" s="35"/>
    </row>
    <row r="44" spans="1:11" s="58" customFormat="1" ht="19.5" customHeight="1">
      <c r="A44" s="59"/>
      <c r="B44" s="149"/>
      <c r="C44" s="150"/>
      <c r="D44" s="151" t="s">
        <v>68</v>
      </c>
      <c r="E44" s="152"/>
      <c r="F44" s="60"/>
      <c r="G44" s="61" t="s">
        <v>69</v>
      </c>
      <c r="H44" s="62">
        <f>SUM(H45)</f>
        <v>7345053</v>
      </c>
      <c r="I44" s="62">
        <f>SUM(I45)</f>
        <v>0</v>
      </c>
      <c r="J44" s="63">
        <f>SUM(J45)</f>
        <v>7345053</v>
      </c>
      <c r="K44" s="59"/>
    </row>
    <row r="45" spans="1:11" s="34" customFormat="1" ht="15" customHeight="1">
      <c r="A45" s="35"/>
      <c r="B45" s="126"/>
      <c r="C45" s="127"/>
      <c r="D45" s="126"/>
      <c r="E45" s="127"/>
      <c r="F45" s="36" t="s">
        <v>66</v>
      </c>
      <c r="G45" s="37" t="s">
        <v>67</v>
      </c>
      <c r="H45" s="38">
        <v>7345053</v>
      </c>
      <c r="I45" s="39"/>
      <c r="J45" s="40">
        <f>SUM(H45:I45)</f>
        <v>7345053</v>
      </c>
      <c r="K45" s="35"/>
    </row>
    <row r="46" spans="1:11" s="58" customFormat="1" ht="19.5" customHeight="1">
      <c r="A46" s="59"/>
      <c r="B46" s="149"/>
      <c r="C46" s="150"/>
      <c r="D46" s="151" t="s">
        <v>70</v>
      </c>
      <c r="E46" s="152"/>
      <c r="F46" s="60"/>
      <c r="G46" s="61" t="s">
        <v>71</v>
      </c>
      <c r="H46" s="62">
        <f>SUM(H47)</f>
        <v>2939396</v>
      </c>
      <c r="I46" s="62">
        <f>SUM(I47)</f>
        <v>0</v>
      </c>
      <c r="J46" s="63">
        <f>SUM(J47)</f>
        <v>2939396</v>
      </c>
      <c r="K46" s="59"/>
    </row>
    <row r="47" spans="1:11" ht="15" customHeight="1">
      <c r="A47" s="1"/>
      <c r="B47" s="153"/>
      <c r="C47" s="154"/>
      <c r="D47" s="153"/>
      <c r="E47" s="154"/>
      <c r="F47" s="64" t="s">
        <v>66</v>
      </c>
      <c r="G47" s="65" t="s">
        <v>67</v>
      </c>
      <c r="H47" s="66">
        <v>2939396</v>
      </c>
      <c r="I47" s="67"/>
      <c r="J47" s="25">
        <f>SUM(H47:I47)</f>
        <v>2939396</v>
      </c>
      <c r="K47" s="1"/>
    </row>
    <row r="48" spans="1:11" s="14" customFormat="1" ht="14.25" customHeight="1">
      <c r="A48" s="15"/>
      <c r="B48" s="155" t="s">
        <v>72</v>
      </c>
      <c r="C48" s="156"/>
      <c r="D48" s="157"/>
      <c r="E48" s="158"/>
      <c r="F48" s="68"/>
      <c r="G48" s="69" t="s">
        <v>73</v>
      </c>
      <c r="H48" s="28">
        <f>SUM(H49+H51+H54)</f>
        <v>337475</v>
      </c>
      <c r="I48" s="28">
        <f>SUM(I49+I51+I54)</f>
        <v>0</v>
      </c>
      <c r="J48" s="18">
        <f>SUM(J49+J51+J54)</f>
        <v>337475</v>
      </c>
      <c r="K48" s="15"/>
    </row>
    <row r="49" spans="1:11" s="29" customFormat="1" ht="14.25" customHeight="1">
      <c r="A49" s="30"/>
      <c r="B49" s="122"/>
      <c r="C49" s="123"/>
      <c r="D49" s="124" t="s">
        <v>74</v>
      </c>
      <c r="E49" s="125"/>
      <c r="F49" s="31"/>
      <c r="G49" s="32" t="s">
        <v>75</v>
      </c>
      <c r="H49" s="33">
        <f>SUM(H50)</f>
        <v>4320</v>
      </c>
      <c r="I49" s="33">
        <f>SUM(I50)</f>
        <v>0</v>
      </c>
      <c r="J49" s="21">
        <f>SUM(J50)</f>
        <v>4320</v>
      </c>
      <c r="K49" s="30"/>
    </row>
    <row r="50" spans="1:11" s="34" customFormat="1" ht="57.75" customHeight="1">
      <c r="A50" s="35"/>
      <c r="B50" s="126"/>
      <c r="C50" s="127"/>
      <c r="D50" s="126"/>
      <c r="E50" s="127"/>
      <c r="F50" s="36" t="s">
        <v>42</v>
      </c>
      <c r="G50" s="37" t="s">
        <v>43</v>
      </c>
      <c r="H50" s="38">
        <v>4320</v>
      </c>
      <c r="I50" s="39"/>
      <c r="J50" s="40">
        <f>SUM(H50:I50)</f>
        <v>4320</v>
      </c>
      <c r="K50" s="35"/>
    </row>
    <row r="51" spans="1:11" s="58" customFormat="1" ht="14.25" customHeight="1">
      <c r="A51" s="59"/>
      <c r="B51" s="149"/>
      <c r="C51" s="150"/>
      <c r="D51" s="151" t="s">
        <v>76</v>
      </c>
      <c r="E51" s="152"/>
      <c r="F51" s="60"/>
      <c r="G51" s="61" t="s">
        <v>77</v>
      </c>
      <c r="H51" s="62">
        <f>SUM(H52:H53)</f>
        <v>61453</v>
      </c>
      <c r="I51" s="62">
        <f>SUM(I52:I53)</f>
        <v>0</v>
      </c>
      <c r="J51" s="63">
        <f>SUM(J52:J53)</f>
        <v>61453</v>
      </c>
      <c r="K51" s="59"/>
    </row>
    <row r="52" spans="1:11" ht="15" customHeight="1">
      <c r="A52" s="1"/>
      <c r="B52" s="153"/>
      <c r="C52" s="154"/>
      <c r="D52" s="153"/>
      <c r="E52" s="154"/>
      <c r="F52" s="64" t="s">
        <v>26</v>
      </c>
      <c r="G52" s="65" t="s">
        <v>27</v>
      </c>
      <c r="H52" s="66">
        <v>600</v>
      </c>
      <c r="I52" s="67"/>
      <c r="J52" s="25">
        <f>SUM(H52:I52)</f>
        <v>600</v>
      </c>
      <c r="K52" s="1"/>
    </row>
    <row r="53" spans="1:11" ht="55.5" customHeight="1">
      <c r="A53" s="1"/>
      <c r="B53" s="153"/>
      <c r="C53" s="154"/>
      <c r="D53" s="153"/>
      <c r="E53" s="154"/>
      <c r="F53" s="64" t="s">
        <v>42</v>
      </c>
      <c r="G53" s="65" t="s">
        <v>43</v>
      </c>
      <c r="H53" s="66">
        <v>60853</v>
      </c>
      <c r="I53" s="67"/>
      <c r="J53" s="25">
        <f>SUM(H53:I53)</f>
        <v>60853</v>
      </c>
      <c r="K53" s="1"/>
    </row>
    <row r="54" spans="1:11" s="29" customFormat="1" ht="14.25" customHeight="1">
      <c r="A54" s="30"/>
      <c r="B54" s="122"/>
      <c r="C54" s="123"/>
      <c r="D54" s="124" t="s">
        <v>78</v>
      </c>
      <c r="E54" s="125"/>
      <c r="F54" s="31"/>
      <c r="G54" s="32" t="s">
        <v>79</v>
      </c>
      <c r="H54" s="33">
        <f>SUM(H55:H58)</f>
        <v>271702</v>
      </c>
      <c r="I54" s="33">
        <f>SUM(I55:I58)</f>
        <v>0</v>
      </c>
      <c r="J54" s="21">
        <f>SUM(J55:J58)</f>
        <v>271702</v>
      </c>
      <c r="K54" s="30"/>
    </row>
    <row r="55" spans="1:11" ht="15" customHeight="1">
      <c r="A55" s="1"/>
      <c r="B55" s="153"/>
      <c r="C55" s="154"/>
      <c r="D55" s="153"/>
      <c r="E55" s="154"/>
      <c r="F55" s="64" t="s">
        <v>26</v>
      </c>
      <c r="G55" s="65" t="s">
        <v>27</v>
      </c>
      <c r="H55" s="66">
        <v>1500</v>
      </c>
      <c r="I55" s="67"/>
      <c r="J55" s="25">
        <f>SUM(H55:I55)</f>
        <v>1500</v>
      </c>
      <c r="K55" s="1"/>
    </row>
    <row r="56" spans="1:11" s="34" customFormat="1" ht="59.25" customHeight="1">
      <c r="A56" s="35"/>
      <c r="B56" s="126"/>
      <c r="C56" s="127"/>
      <c r="D56" s="126"/>
      <c r="E56" s="127"/>
      <c r="F56" s="36" t="s">
        <v>42</v>
      </c>
      <c r="G56" s="37" t="s">
        <v>43</v>
      </c>
      <c r="H56" s="38">
        <v>203241</v>
      </c>
      <c r="I56" s="39"/>
      <c r="J56" s="40">
        <f>SUM(H56:I56)</f>
        <v>203241</v>
      </c>
      <c r="K56" s="35"/>
    </row>
    <row r="57" spans="1:11" s="34" customFormat="1" ht="15" customHeight="1">
      <c r="A57" s="35"/>
      <c r="B57" s="128"/>
      <c r="C57" s="129"/>
      <c r="D57" s="128"/>
      <c r="E57" s="129"/>
      <c r="F57" s="41" t="s">
        <v>52</v>
      </c>
      <c r="G57" s="42" t="s">
        <v>53</v>
      </c>
      <c r="H57" s="43">
        <v>48000</v>
      </c>
      <c r="I57" s="44"/>
      <c r="J57" s="45">
        <f>SUM(H57:I57)</f>
        <v>48000</v>
      </c>
      <c r="K57" s="35"/>
    </row>
    <row r="58" spans="1:11" s="34" customFormat="1" ht="15" customHeight="1">
      <c r="A58" s="35"/>
      <c r="B58" s="128"/>
      <c r="C58" s="129"/>
      <c r="D58" s="128"/>
      <c r="E58" s="129"/>
      <c r="F58" s="41" t="s">
        <v>28</v>
      </c>
      <c r="G58" s="42" t="s">
        <v>29</v>
      </c>
      <c r="H58" s="43">
        <v>18961</v>
      </c>
      <c r="I58" s="44"/>
      <c r="J58" s="45">
        <f>SUM(H58:I58)</f>
        <v>18961</v>
      </c>
      <c r="K58" s="35"/>
    </row>
    <row r="59" spans="1:11" s="14" customFormat="1" ht="14.25" customHeight="1">
      <c r="A59" s="15"/>
      <c r="B59" s="141" t="s">
        <v>80</v>
      </c>
      <c r="C59" s="142"/>
      <c r="D59" s="143"/>
      <c r="E59" s="144"/>
      <c r="F59" s="46"/>
      <c r="G59" s="47" t="s">
        <v>81</v>
      </c>
      <c r="H59" s="48">
        <f>SUM(H60)</f>
        <v>659050</v>
      </c>
      <c r="I59" s="48">
        <f>SUM(I60)</f>
        <v>0</v>
      </c>
      <c r="J59" s="49">
        <f>SUM(J60)</f>
        <v>659050</v>
      </c>
      <c r="K59" s="15"/>
    </row>
    <row r="60" spans="1:11" s="29" customFormat="1" ht="14.25" customHeight="1">
      <c r="A60" s="30"/>
      <c r="B60" s="122"/>
      <c r="C60" s="123"/>
      <c r="D60" s="124" t="s">
        <v>82</v>
      </c>
      <c r="E60" s="125"/>
      <c r="F60" s="31"/>
      <c r="G60" s="32" t="s">
        <v>83</v>
      </c>
      <c r="H60" s="33">
        <f>SUM(H61:H63)</f>
        <v>659050</v>
      </c>
      <c r="I60" s="33">
        <f>SUM(I61:I63)</f>
        <v>0</v>
      </c>
      <c r="J60" s="21">
        <f>SUM(J61:J63)</f>
        <v>659050</v>
      </c>
      <c r="K60" s="30"/>
    </row>
    <row r="61" spans="1:11" s="34" customFormat="1" ht="55.5" customHeight="1">
      <c r="A61" s="35"/>
      <c r="B61" s="126"/>
      <c r="C61" s="127"/>
      <c r="D61" s="126"/>
      <c r="E61" s="127"/>
      <c r="F61" s="36" t="s">
        <v>42</v>
      </c>
      <c r="G61" s="37" t="s">
        <v>43</v>
      </c>
      <c r="H61" s="38">
        <v>309050</v>
      </c>
      <c r="I61" s="39"/>
      <c r="J61" s="40">
        <f>SUM(H61:I61)</f>
        <v>309050</v>
      </c>
      <c r="K61" s="35"/>
    </row>
    <row r="62" spans="1:11" s="34" customFormat="1" ht="15" customHeight="1">
      <c r="A62" s="35"/>
      <c r="B62" s="128"/>
      <c r="C62" s="129"/>
      <c r="D62" s="128"/>
      <c r="E62" s="129"/>
      <c r="F62" s="41" t="s">
        <v>52</v>
      </c>
      <c r="G62" s="42" t="s">
        <v>53</v>
      </c>
      <c r="H62" s="43">
        <v>350000</v>
      </c>
      <c r="I62" s="44"/>
      <c r="J62" s="45">
        <f>SUM(H62:I62)</f>
        <v>350000</v>
      </c>
      <c r="K62" s="35"/>
    </row>
    <row r="63" spans="1:11" s="34" customFormat="1" ht="33.75" customHeight="1">
      <c r="A63" s="35"/>
      <c r="B63" s="128"/>
      <c r="C63" s="129"/>
      <c r="D63" s="128"/>
      <c r="E63" s="129"/>
      <c r="F63" s="41" t="s">
        <v>84</v>
      </c>
      <c r="G63" s="42" t="s">
        <v>85</v>
      </c>
      <c r="H63" s="43">
        <v>0</v>
      </c>
      <c r="I63" s="44"/>
      <c r="J63" s="45">
        <f>SUM(H63:I63)</f>
        <v>0</v>
      </c>
      <c r="K63" s="35"/>
    </row>
    <row r="64" spans="1:11" s="14" customFormat="1" ht="14.25" customHeight="1">
      <c r="A64" s="15"/>
      <c r="B64" s="141" t="s">
        <v>86</v>
      </c>
      <c r="C64" s="142"/>
      <c r="D64" s="143"/>
      <c r="E64" s="144"/>
      <c r="F64" s="46"/>
      <c r="G64" s="47" t="s">
        <v>87</v>
      </c>
      <c r="H64" s="48">
        <f>SUM(H65+H68)</f>
        <v>5050449</v>
      </c>
      <c r="I64" s="48">
        <f>SUM(I65+I68)</f>
        <v>0</v>
      </c>
      <c r="J64" s="49">
        <f>SUM(J65+J68)</f>
        <v>5050449</v>
      </c>
      <c r="K64" s="15"/>
    </row>
    <row r="65" spans="1:11" s="29" customFormat="1" ht="14.25" customHeight="1">
      <c r="A65" s="30"/>
      <c r="B65" s="122"/>
      <c r="C65" s="123"/>
      <c r="D65" s="124" t="s">
        <v>88</v>
      </c>
      <c r="E65" s="125"/>
      <c r="F65" s="31"/>
      <c r="G65" s="32" t="s">
        <v>89</v>
      </c>
      <c r="H65" s="33">
        <f>SUM(H66:H67)</f>
        <v>4957379</v>
      </c>
      <c r="I65" s="33">
        <f>SUM(I66:I67)</f>
        <v>0</v>
      </c>
      <c r="J65" s="21">
        <f>SUM(J66:J67)</f>
        <v>4957379</v>
      </c>
      <c r="K65" s="30"/>
    </row>
    <row r="66" spans="1:11" s="34" customFormat="1" ht="15" customHeight="1">
      <c r="A66" s="35"/>
      <c r="B66" s="126"/>
      <c r="C66" s="127"/>
      <c r="D66" s="126"/>
      <c r="E66" s="127"/>
      <c r="F66" s="36" t="s">
        <v>52</v>
      </c>
      <c r="G66" s="37" t="s">
        <v>53</v>
      </c>
      <c r="H66" s="38">
        <v>2230000</v>
      </c>
      <c r="I66" s="39"/>
      <c r="J66" s="40">
        <f>SUM(H66:I66)</f>
        <v>2230000</v>
      </c>
      <c r="K66" s="35"/>
    </row>
    <row r="67" spans="1:11" s="34" customFormat="1" ht="24.75" customHeight="1">
      <c r="A67" s="35"/>
      <c r="B67" s="128"/>
      <c r="C67" s="129"/>
      <c r="D67" s="128"/>
      <c r="E67" s="129"/>
      <c r="F67" s="41" t="s">
        <v>90</v>
      </c>
      <c r="G67" s="42" t="s">
        <v>91</v>
      </c>
      <c r="H67" s="43">
        <v>2727379</v>
      </c>
      <c r="I67" s="44"/>
      <c r="J67" s="45">
        <f>SUM(H67:I67)</f>
        <v>2727379</v>
      </c>
      <c r="K67" s="35"/>
    </row>
    <row r="68" spans="1:11" s="29" customFormat="1" ht="14.25" customHeight="1">
      <c r="A68" s="30"/>
      <c r="B68" s="149"/>
      <c r="C68" s="150"/>
      <c r="D68" s="151" t="s">
        <v>92</v>
      </c>
      <c r="E68" s="152"/>
      <c r="F68" s="60"/>
      <c r="G68" s="61" t="s">
        <v>93</v>
      </c>
      <c r="H68" s="62">
        <f>SUM(H69:H71)</f>
        <v>93070</v>
      </c>
      <c r="I68" s="62">
        <f>SUM(I69:I71)</f>
        <v>0</v>
      </c>
      <c r="J68" s="63">
        <f>SUM(J69:J71)</f>
        <v>93070</v>
      </c>
      <c r="K68" s="30"/>
    </row>
    <row r="69" spans="1:11" s="34" customFormat="1" ht="15.75" customHeight="1">
      <c r="A69" s="35"/>
      <c r="B69" s="126"/>
      <c r="C69" s="127"/>
      <c r="D69" s="126"/>
      <c r="E69" s="127"/>
      <c r="F69" s="36" t="s">
        <v>52</v>
      </c>
      <c r="G69" s="37" t="s">
        <v>53</v>
      </c>
      <c r="H69" s="38">
        <v>1600</v>
      </c>
      <c r="I69" s="39"/>
      <c r="J69" s="40">
        <f>SUM(H69:I69)</f>
        <v>1600</v>
      </c>
      <c r="K69" s="35"/>
    </row>
    <row r="70" spans="1:11" s="34" customFormat="1" ht="15" customHeight="1">
      <c r="A70" s="35"/>
      <c r="B70" s="128"/>
      <c r="C70" s="129"/>
      <c r="D70" s="128"/>
      <c r="E70" s="129"/>
      <c r="F70" s="41" t="s">
        <v>28</v>
      </c>
      <c r="G70" s="42" t="s">
        <v>29</v>
      </c>
      <c r="H70" s="43">
        <v>1470</v>
      </c>
      <c r="I70" s="44"/>
      <c r="J70" s="45">
        <f>SUM(H70:I70)</f>
        <v>1470</v>
      </c>
      <c r="K70" s="35"/>
    </row>
    <row r="71" spans="1:11" s="34" customFormat="1" ht="43.5" customHeight="1">
      <c r="A71" s="35"/>
      <c r="B71" s="128"/>
      <c r="C71" s="129"/>
      <c r="D71" s="128"/>
      <c r="E71" s="129"/>
      <c r="F71" s="41" t="s">
        <v>94</v>
      </c>
      <c r="G71" s="42" t="s">
        <v>95</v>
      </c>
      <c r="H71" s="43">
        <v>90000</v>
      </c>
      <c r="I71" s="44"/>
      <c r="J71" s="45">
        <f>SUM(H71:I71)</f>
        <v>90000</v>
      </c>
      <c r="K71" s="35"/>
    </row>
    <row r="72" spans="1:11" s="14" customFormat="1" ht="23.25" customHeight="1">
      <c r="A72" s="15"/>
      <c r="B72" s="141" t="s">
        <v>96</v>
      </c>
      <c r="C72" s="142"/>
      <c r="D72" s="143"/>
      <c r="E72" s="144"/>
      <c r="F72" s="46"/>
      <c r="G72" s="47" t="s">
        <v>97</v>
      </c>
      <c r="H72" s="48">
        <f>SUM(H73+H75)</f>
        <v>1151819</v>
      </c>
      <c r="I72" s="48">
        <f>SUM(I73+I75)</f>
        <v>0</v>
      </c>
      <c r="J72" s="49">
        <f>SUM(J73+J75)</f>
        <v>1151819</v>
      </c>
      <c r="K72" s="15"/>
    </row>
    <row r="73" spans="1:11" s="29" customFormat="1" ht="21.75" customHeight="1">
      <c r="A73" s="30"/>
      <c r="B73" s="122"/>
      <c r="C73" s="123"/>
      <c r="D73" s="124" t="s">
        <v>98</v>
      </c>
      <c r="E73" s="125"/>
      <c r="F73" s="31"/>
      <c r="G73" s="32" t="s">
        <v>99</v>
      </c>
      <c r="H73" s="33">
        <f>SUM(H74)</f>
        <v>34143</v>
      </c>
      <c r="I73" s="33">
        <f>SUM(I74)</f>
        <v>0</v>
      </c>
      <c r="J73" s="21">
        <f>SUM(J74)</f>
        <v>34143</v>
      </c>
      <c r="K73" s="30"/>
    </row>
    <row r="74" spans="1:11" s="34" customFormat="1" ht="15" customHeight="1">
      <c r="A74" s="35"/>
      <c r="B74" s="126"/>
      <c r="C74" s="127"/>
      <c r="D74" s="126"/>
      <c r="E74" s="127"/>
      <c r="F74" s="36" t="s">
        <v>28</v>
      </c>
      <c r="G74" s="37" t="s">
        <v>29</v>
      </c>
      <c r="H74" s="38">
        <v>34143</v>
      </c>
      <c r="I74" s="39"/>
      <c r="J74" s="40">
        <f>SUM(H74:I74)</f>
        <v>34143</v>
      </c>
      <c r="K74" s="35"/>
    </row>
    <row r="75" spans="1:11" s="58" customFormat="1" ht="14.25" customHeight="1">
      <c r="A75" s="59"/>
      <c r="B75" s="149"/>
      <c r="C75" s="150"/>
      <c r="D75" s="151" t="s">
        <v>100</v>
      </c>
      <c r="E75" s="152"/>
      <c r="F75" s="60"/>
      <c r="G75" s="61" t="s">
        <v>101</v>
      </c>
      <c r="H75" s="62">
        <f>SUM(H76:H77)</f>
        <v>1117676</v>
      </c>
      <c r="I75" s="62">
        <f>SUM(I76:I77)</f>
        <v>0</v>
      </c>
      <c r="J75" s="63">
        <f>SUM(J76:J77)</f>
        <v>1117676</v>
      </c>
      <c r="K75" s="59"/>
    </row>
    <row r="76" spans="1:11" s="34" customFormat="1" ht="24.75" customHeight="1">
      <c r="A76" s="35"/>
      <c r="B76" s="126"/>
      <c r="C76" s="127"/>
      <c r="D76" s="126"/>
      <c r="E76" s="127"/>
      <c r="F76" s="36" t="s">
        <v>102</v>
      </c>
      <c r="G76" s="37" t="s">
        <v>103</v>
      </c>
      <c r="H76" s="38">
        <v>321876</v>
      </c>
      <c r="I76" s="39"/>
      <c r="J76" s="40">
        <f>SUM(H76:I76)</f>
        <v>321876</v>
      </c>
      <c r="K76" s="35"/>
    </row>
    <row r="77" spans="1:11" s="34" customFormat="1" ht="52.5" customHeight="1">
      <c r="A77" s="35"/>
      <c r="B77" s="128"/>
      <c r="C77" s="129"/>
      <c r="D77" s="128"/>
      <c r="E77" s="129"/>
      <c r="F77" s="41" t="s">
        <v>104</v>
      </c>
      <c r="G77" s="42" t="s">
        <v>105</v>
      </c>
      <c r="H77" s="43">
        <v>795800</v>
      </c>
      <c r="I77" s="44"/>
      <c r="J77" s="45">
        <f>SUM(H77:I77)</f>
        <v>795800</v>
      </c>
      <c r="K77" s="35"/>
    </row>
    <row r="78" spans="1:11" s="14" customFormat="1" ht="14.25" customHeight="1">
      <c r="A78" s="15"/>
      <c r="B78" s="141" t="s">
        <v>106</v>
      </c>
      <c r="C78" s="142"/>
      <c r="D78" s="143"/>
      <c r="E78" s="144"/>
      <c r="F78" s="46"/>
      <c r="G78" s="47" t="s">
        <v>107</v>
      </c>
      <c r="H78" s="48">
        <f>SUM(H79+H82+H86)</f>
        <v>246436</v>
      </c>
      <c r="I78" s="48">
        <f>SUM(I79+I82+I86)</f>
        <v>0</v>
      </c>
      <c r="J78" s="49">
        <f>SUM(J79+J82+J86)</f>
        <v>246436</v>
      </c>
      <c r="K78" s="15"/>
    </row>
    <row r="79" spans="1:11" s="29" customFormat="1" ht="14.25" customHeight="1">
      <c r="A79" s="30"/>
      <c r="B79" s="122"/>
      <c r="C79" s="123"/>
      <c r="D79" s="124" t="s">
        <v>108</v>
      </c>
      <c r="E79" s="125"/>
      <c r="F79" s="31"/>
      <c r="G79" s="32" t="s">
        <v>109</v>
      </c>
      <c r="H79" s="33">
        <f>SUM(H80:H81)</f>
        <v>7100</v>
      </c>
      <c r="I79" s="33">
        <f>SUM(I80:I81)</f>
        <v>0</v>
      </c>
      <c r="J79" s="21">
        <f>SUM(J80:J81)</f>
        <v>7100</v>
      </c>
      <c r="K79" s="30"/>
    </row>
    <row r="80" spans="1:11" s="34" customFormat="1" ht="33.75" customHeight="1">
      <c r="A80" s="35"/>
      <c r="B80" s="126"/>
      <c r="C80" s="127"/>
      <c r="D80" s="126"/>
      <c r="E80" s="127"/>
      <c r="F80" s="36" t="s">
        <v>110</v>
      </c>
      <c r="G80" s="37" t="s">
        <v>111</v>
      </c>
      <c r="H80" s="38">
        <v>2400</v>
      </c>
      <c r="I80" s="39"/>
      <c r="J80" s="40">
        <f>SUM(H80:I80)</f>
        <v>2400</v>
      </c>
      <c r="K80" s="35"/>
    </row>
    <row r="81" spans="1:11" s="34" customFormat="1" ht="15" customHeight="1">
      <c r="A81" s="35"/>
      <c r="B81" s="128"/>
      <c r="C81" s="129"/>
      <c r="D81" s="128"/>
      <c r="E81" s="129"/>
      <c r="F81" s="41" t="s">
        <v>28</v>
      </c>
      <c r="G81" s="42" t="s">
        <v>29</v>
      </c>
      <c r="H81" s="43">
        <v>4700</v>
      </c>
      <c r="I81" s="44"/>
      <c r="J81" s="45">
        <f>SUM(H81:I81)</f>
        <v>4700</v>
      </c>
      <c r="K81" s="35"/>
    </row>
    <row r="82" spans="1:11" s="29" customFormat="1" ht="14.25" customHeight="1">
      <c r="A82" s="30"/>
      <c r="B82" s="149"/>
      <c r="C82" s="150"/>
      <c r="D82" s="151" t="s">
        <v>112</v>
      </c>
      <c r="E82" s="152"/>
      <c r="F82" s="60"/>
      <c r="G82" s="61" t="s">
        <v>113</v>
      </c>
      <c r="H82" s="62">
        <f>SUM(H83:H85)</f>
        <v>70820</v>
      </c>
      <c r="I82" s="62">
        <f>SUM(I83:I85)</f>
        <v>0</v>
      </c>
      <c r="J82" s="63">
        <f>SUM(J83:J85)</f>
        <v>70820</v>
      </c>
      <c r="K82" s="30"/>
    </row>
    <row r="83" spans="1:11" s="34" customFormat="1" ht="33.75" customHeight="1">
      <c r="A83" s="35"/>
      <c r="B83" s="126"/>
      <c r="C83" s="127"/>
      <c r="D83" s="126"/>
      <c r="E83" s="127"/>
      <c r="F83" s="36" t="s">
        <v>110</v>
      </c>
      <c r="G83" s="37" t="s">
        <v>111</v>
      </c>
      <c r="H83" s="38">
        <v>30000</v>
      </c>
      <c r="I83" s="39"/>
      <c r="J83" s="40">
        <f>SUM(H83:I83)</f>
        <v>30000</v>
      </c>
      <c r="K83" s="35"/>
    </row>
    <row r="84" spans="1:11" s="34" customFormat="1" ht="58.5" customHeight="1">
      <c r="A84" s="35"/>
      <c r="B84" s="128"/>
      <c r="C84" s="129"/>
      <c r="D84" s="128"/>
      <c r="E84" s="129"/>
      <c r="F84" s="41" t="s">
        <v>42</v>
      </c>
      <c r="G84" s="42" t="s">
        <v>43</v>
      </c>
      <c r="H84" s="43">
        <v>1620</v>
      </c>
      <c r="I84" s="44"/>
      <c r="J84" s="45">
        <f>SUM(H84:I84)</f>
        <v>1620</v>
      </c>
      <c r="K84" s="35"/>
    </row>
    <row r="85" spans="1:11" s="34" customFormat="1" ht="15" customHeight="1">
      <c r="A85" s="35"/>
      <c r="B85" s="128"/>
      <c r="C85" s="129"/>
      <c r="D85" s="128"/>
      <c r="E85" s="129"/>
      <c r="F85" s="41" t="s">
        <v>28</v>
      </c>
      <c r="G85" s="42" t="s">
        <v>29</v>
      </c>
      <c r="H85" s="43">
        <v>39200</v>
      </c>
      <c r="I85" s="44"/>
      <c r="J85" s="45">
        <f>SUM(H85:I85)</f>
        <v>39200</v>
      </c>
      <c r="K85" s="35"/>
    </row>
    <row r="86" spans="1:11" s="29" customFormat="1" ht="14.25" customHeight="1">
      <c r="A86" s="30"/>
      <c r="B86" s="149"/>
      <c r="C86" s="150"/>
      <c r="D86" s="151" t="s">
        <v>114</v>
      </c>
      <c r="E86" s="152"/>
      <c r="F86" s="60"/>
      <c r="G86" s="61" t="s">
        <v>115</v>
      </c>
      <c r="H86" s="62">
        <f>SUM(H87:H88)</f>
        <v>168516</v>
      </c>
      <c r="I86" s="62">
        <f>SUM(I87:I88)</f>
        <v>0</v>
      </c>
      <c r="J86" s="63">
        <f>SUM(J87:J88)</f>
        <v>168516</v>
      </c>
      <c r="K86" s="30"/>
    </row>
    <row r="87" spans="1:11" s="34" customFormat="1" ht="58.5" customHeight="1">
      <c r="A87" s="35"/>
      <c r="B87" s="126"/>
      <c r="C87" s="127"/>
      <c r="D87" s="126"/>
      <c r="E87" s="127"/>
      <c r="F87" s="36" t="s">
        <v>42</v>
      </c>
      <c r="G87" s="37" t="s">
        <v>43</v>
      </c>
      <c r="H87" s="38">
        <v>13516</v>
      </c>
      <c r="I87" s="39"/>
      <c r="J87" s="40">
        <f>SUM(H87:I87)</f>
        <v>13516</v>
      </c>
      <c r="K87" s="35"/>
    </row>
    <row r="88" spans="1:11" s="34" customFormat="1" ht="15" customHeight="1">
      <c r="A88" s="35"/>
      <c r="B88" s="128"/>
      <c r="C88" s="129"/>
      <c r="D88" s="128"/>
      <c r="E88" s="129"/>
      <c r="F88" s="41" t="s">
        <v>52</v>
      </c>
      <c r="G88" s="42" t="s">
        <v>53</v>
      </c>
      <c r="H88" s="43">
        <v>155000</v>
      </c>
      <c r="I88" s="44"/>
      <c r="J88" s="45">
        <f>SUM(H88:I88)</f>
        <v>155000</v>
      </c>
      <c r="K88" s="35"/>
    </row>
    <row r="89" spans="1:11" s="14" customFormat="1" ht="14.25" customHeight="1">
      <c r="A89" s="15"/>
      <c r="B89" s="141" t="s">
        <v>116</v>
      </c>
      <c r="C89" s="142"/>
      <c r="D89" s="143"/>
      <c r="E89" s="144"/>
      <c r="F89" s="46"/>
      <c r="G89" s="47" t="s">
        <v>117</v>
      </c>
      <c r="H89" s="48">
        <f>SUM(H90)</f>
        <v>3050486</v>
      </c>
      <c r="I89" s="48">
        <f>SUM(I90)</f>
        <v>-3050486</v>
      </c>
      <c r="J89" s="49">
        <f>SUM(J90)</f>
        <v>0</v>
      </c>
      <c r="K89" s="15"/>
    </row>
    <row r="90" spans="1:11" s="29" customFormat="1" ht="19.5" customHeight="1">
      <c r="A90" s="30"/>
      <c r="B90" s="122"/>
      <c r="C90" s="123"/>
      <c r="D90" s="124" t="s">
        <v>118</v>
      </c>
      <c r="E90" s="125"/>
      <c r="F90" s="31"/>
      <c r="G90" s="32" t="s">
        <v>119</v>
      </c>
      <c r="H90" s="33">
        <f>SUM(H91:H94)</f>
        <v>3050486</v>
      </c>
      <c r="I90" s="33">
        <f>SUM(I91:I94)</f>
        <v>-3050486</v>
      </c>
      <c r="J90" s="21">
        <f>SUM(J91:J94)</f>
        <v>0</v>
      </c>
      <c r="K90" s="30"/>
    </row>
    <row r="91" spans="1:11" s="34" customFormat="1" ht="24.75" customHeight="1">
      <c r="A91" s="35"/>
      <c r="B91" s="126"/>
      <c r="C91" s="127"/>
      <c r="D91" s="126"/>
      <c r="E91" s="127"/>
      <c r="F91" s="36" t="s">
        <v>120</v>
      </c>
      <c r="G91" s="37" t="s">
        <v>121</v>
      </c>
      <c r="H91" s="38">
        <v>2000</v>
      </c>
      <c r="I91" s="39">
        <v>-2000</v>
      </c>
      <c r="J91" s="40">
        <f>SUM(H91:I91)</f>
        <v>0</v>
      </c>
      <c r="K91" s="35"/>
    </row>
    <row r="92" spans="1:11" s="34" customFormat="1" ht="15" customHeight="1">
      <c r="A92" s="35"/>
      <c r="B92" s="128"/>
      <c r="C92" s="129"/>
      <c r="D92" s="128"/>
      <c r="E92" s="129"/>
      <c r="F92" s="41" t="s">
        <v>26</v>
      </c>
      <c r="G92" s="42" t="s">
        <v>27</v>
      </c>
      <c r="H92" s="43">
        <v>1958000</v>
      </c>
      <c r="I92" s="44">
        <v>-1958000</v>
      </c>
      <c r="J92" s="45">
        <f>SUM(H92:I92)</f>
        <v>0</v>
      </c>
      <c r="K92" s="35"/>
    </row>
    <row r="93" spans="1:11" s="34" customFormat="1" ht="15" customHeight="1">
      <c r="A93" s="35"/>
      <c r="B93" s="128"/>
      <c r="C93" s="129"/>
      <c r="D93" s="128"/>
      <c r="E93" s="129"/>
      <c r="F93" s="41" t="s">
        <v>44</v>
      </c>
      <c r="G93" s="42" t="s">
        <v>45</v>
      </c>
      <c r="H93" s="43">
        <v>40000</v>
      </c>
      <c r="I93" s="44">
        <v>-40000</v>
      </c>
      <c r="J93" s="45">
        <f>SUM(H93:I93)</f>
        <v>0</v>
      </c>
      <c r="K93" s="35"/>
    </row>
    <row r="94" spans="1:11" s="34" customFormat="1" ht="15" customHeight="1">
      <c r="A94" s="35"/>
      <c r="B94" s="159"/>
      <c r="C94" s="160"/>
      <c r="D94" s="159"/>
      <c r="E94" s="160"/>
      <c r="F94" s="70" t="s">
        <v>28</v>
      </c>
      <c r="G94" s="71" t="s">
        <v>29</v>
      </c>
      <c r="H94" s="72">
        <v>1050486</v>
      </c>
      <c r="I94" s="73">
        <v>-1050486</v>
      </c>
      <c r="J94" s="74">
        <f>SUM(H94:I94)</f>
        <v>0</v>
      </c>
      <c r="K94" s="35"/>
    </row>
    <row r="95" spans="1:11" s="29" customFormat="1" ht="24" customHeight="1">
      <c r="A95" s="30"/>
      <c r="B95" s="122"/>
      <c r="C95" s="123"/>
      <c r="D95" s="124">
        <v>90019</v>
      </c>
      <c r="E95" s="125"/>
      <c r="F95" s="94"/>
      <c r="G95" s="32" t="s">
        <v>158</v>
      </c>
      <c r="H95" s="33">
        <f>SUM(H96:H98)</f>
        <v>0</v>
      </c>
      <c r="I95" s="33">
        <f>SUM(I96:I98)</f>
        <v>3010486</v>
      </c>
      <c r="J95" s="21">
        <f>SUM(J96:J98)</f>
        <v>3010486</v>
      </c>
      <c r="K95" s="30"/>
    </row>
    <row r="96" spans="1:11" s="34" customFormat="1" ht="24.75" customHeight="1">
      <c r="A96" s="35"/>
      <c r="B96" s="126"/>
      <c r="C96" s="127"/>
      <c r="D96" s="126"/>
      <c r="E96" s="127"/>
      <c r="F96" s="36" t="s">
        <v>120</v>
      </c>
      <c r="G96" s="37" t="s">
        <v>121</v>
      </c>
      <c r="H96" s="38">
        <v>0</v>
      </c>
      <c r="I96" s="39">
        <v>2000</v>
      </c>
      <c r="J96" s="40">
        <f>SUM(H96:I96)</f>
        <v>2000</v>
      </c>
      <c r="K96" s="35"/>
    </row>
    <row r="97" spans="1:11" s="34" customFormat="1" ht="15" customHeight="1">
      <c r="A97" s="35"/>
      <c r="B97" s="128"/>
      <c r="C97" s="129"/>
      <c r="D97" s="128"/>
      <c r="E97" s="129"/>
      <c r="F97" s="41" t="s">
        <v>26</v>
      </c>
      <c r="G97" s="42" t="s">
        <v>27</v>
      </c>
      <c r="H97" s="43">
        <v>0</v>
      </c>
      <c r="I97" s="44">
        <v>1958000</v>
      </c>
      <c r="J97" s="45">
        <f>SUM(H97:I97)</f>
        <v>1958000</v>
      </c>
      <c r="K97" s="35"/>
    </row>
    <row r="98" spans="1:11" s="34" customFormat="1" ht="15" customHeight="1">
      <c r="A98" s="35"/>
      <c r="B98" s="159"/>
      <c r="C98" s="160"/>
      <c r="D98" s="159"/>
      <c r="E98" s="160"/>
      <c r="F98" s="70" t="s">
        <v>28</v>
      </c>
      <c r="G98" s="71" t="s">
        <v>29</v>
      </c>
      <c r="H98" s="72">
        <v>0</v>
      </c>
      <c r="I98" s="73">
        <v>1050486</v>
      </c>
      <c r="J98" s="74">
        <f>SUM(H98:I98)</f>
        <v>1050486</v>
      </c>
      <c r="K98" s="35"/>
    </row>
    <row r="99" spans="1:11" ht="14.25" customHeight="1">
      <c r="A99" s="1"/>
      <c r="B99" s="161" t="s">
        <v>20</v>
      </c>
      <c r="C99" s="162"/>
      <c r="D99" s="162"/>
      <c r="E99" s="162"/>
      <c r="F99" s="162"/>
      <c r="G99" s="163"/>
      <c r="H99" s="84">
        <f>SUM(H89+H78+H72+H64+H59+H48+H41+H37+H30+H24+H19+H15+H95)</f>
        <v>75404742</v>
      </c>
      <c r="I99" s="84">
        <f>SUM(I89+I78+I72+I64+I59+I48+I41+I37+I30+I24+I19+I15+I95)</f>
        <v>202500</v>
      </c>
      <c r="J99" s="84">
        <f>SUM(J89+J78+J72+J64+J59+J48+J41+J37+J30+J24+J19+J15+J95)</f>
        <v>75607242</v>
      </c>
      <c r="K99" s="1"/>
    </row>
    <row r="100" spans="1:11" s="14" customFormat="1" ht="14.25" customHeight="1">
      <c r="A100" s="15"/>
      <c r="B100" s="155" t="s">
        <v>30</v>
      </c>
      <c r="C100" s="156"/>
      <c r="D100" s="157"/>
      <c r="E100" s="158"/>
      <c r="F100" s="68"/>
      <c r="G100" s="69" t="s">
        <v>31</v>
      </c>
      <c r="H100" s="28">
        <f>SUM(H101)</f>
        <v>10131666</v>
      </c>
      <c r="I100" s="28">
        <f>SUM(I101)</f>
        <v>150000</v>
      </c>
      <c r="J100" s="18">
        <f>SUM(J101)</f>
        <v>10281666</v>
      </c>
      <c r="K100" s="15"/>
    </row>
    <row r="101" spans="1:11" s="29" customFormat="1" ht="14.25" customHeight="1">
      <c r="A101" s="30"/>
      <c r="B101" s="122"/>
      <c r="C101" s="123"/>
      <c r="D101" s="124" t="s">
        <v>32</v>
      </c>
      <c r="E101" s="125"/>
      <c r="F101" s="31"/>
      <c r="G101" s="32" t="s">
        <v>33</v>
      </c>
      <c r="H101" s="33">
        <f>SUM(H102:H104)</f>
        <v>10131666</v>
      </c>
      <c r="I101" s="33">
        <f>SUM(I102:I104)</f>
        <v>150000</v>
      </c>
      <c r="J101" s="21">
        <f>SUM(J102:J104)</f>
        <v>10281666</v>
      </c>
      <c r="K101" s="30"/>
    </row>
    <row r="102" spans="1:11" s="34" customFormat="1" ht="15" customHeight="1">
      <c r="A102" s="35"/>
      <c r="B102" s="126"/>
      <c r="C102" s="127"/>
      <c r="D102" s="126"/>
      <c r="E102" s="127"/>
      <c r="F102" s="36" t="s">
        <v>122</v>
      </c>
      <c r="G102" s="37" t="s">
        <v>123</v>
      </c>
      <c r="H102" s="38">
        <v>5859666</v>
      </c>
      <c r="I102" s="39"/>
      <c r="J102" s="40">
        <f>SUM(H102:I102)</f>
        <v>5859666</v>
      </c>
      <c r="K102" s="35"/>
    </row>
    <row r="103" spans="1:11" s="34" customFormat="1" ht="43.5" customHeight="1">
      <c r="A103" s="35"/>
      <c r="B103" s="128"/>
      <c r="C103" s="129"/>
      <c r="D103" s="128"/>
      <c r="E103" s="129"/>
      <c r="F103" s="41" t="s">
        <v>124</v>
      </c>
      <c r="G103" s="42" t="s">
        <v>125</v>
      </c>
      <c r="H103" s="43">
        <v>2122000</v>
      </c>
      <c r="I103" s="44">
        <v>150000</v>
      </c>
      <c r="J103" s="45">
        <f>SUM(H103:I103)</f>
        <v>2272000</v>
      </c>
      <c r="K103" s="35"/>
    </row>
    <row r="104" spans="1:11" s="34" customFormat="1" ht="33.75" customHeight="1">
      <c r="A104" s="35"/>
      <c r="B104" s="128"/>
      <c r="C104" s="129"/>
      <c r="D104" s="128"/>
      <c r="E104" s="129"/>
      <c r="F104" s="41" t="s">
        <v>126</v>
      </c>
      <c r="G104" s="42" t="s">
        <v>127</v>
      </c>
      <c r="H104" s="43">
        <v>2150000</v>
      </c>
      <c r="I104" s="44"/>
      <c r="J104" s="45">
        <f>SUM(H104:I104)</f>
        <v>2150000</v>
      </c>
      <c r="K104" s="35"/>
    </row>
    <row r="105" spans="1:11" s="14" customFormat="1" ht="14.25" customHeight="1">
      <c r="A105" s="15"/>
      <c r="B105" s="141" t="s">
        <v>36</v>
      </c>
      <c r="C105" s="142"/>
      <c r="D105" s="143"/>
      <c r="E105" s="144"/>
      <c r="F105" s="46"/>
      <c r="G105" s="47" t="s">
        <v>37</v>
      </c>
      <c r="H105" s="48">
        <f aca="true" t="shared" si="1" ref="H105:J109">SUM(H106)</f>
        <v>25000</v>
      </c>
      <c r="I105" s="48">
        <f t="shared" si="1"/>
        <v>0</v>
      </c>
      <c r="J105" s="49">
        <f t="shared" si="1"/>
        <v>25000</v>
      </c>
      <c r="K105" s="15"/>
    </row>
    <row r="106" spans="1:11" s="29" customFormat="1" ht="14.25" customHeight="1">
      <c r="A106" s="30"/>
      <c r="B106" s="122"/>
      <c r="C106" s="123"/>
      <c r="D106" s="124" t="s">
        <v>38</v>
      </c>
      <c r="E106" s="125"/>
      <c r="F106" s="31"/>
      <c r="G106" s="32" t="s">
        <v>39</v>
      </c>
      <c r="H106" s="33">
        <f t="shared" si="1"/>
        <v>25000</v>
      </c>
      <c r="I106" s="33">
        <f t="shared" si="1"/>
        <v>0</v>
      </c>
      <c r="J106" s="21">
        <f t="shared" si="1"/>
        <v>25000</v>
      </c>
      <c r="K106" s="30"/>
    </row>
    <row r="107" spans="1:11" s="34" customFormat="1" ht="15" customHeight="1">
      <c r="A107" s="35"/>
      <c r="B107" s="126"/>
      <c r="C107" s="127"/>
      <c r="D107" s="126"/>
      <c r="E107" s="127"/>
      <c r="F107" s="36" t="s">
        <v>128</v>
      </c>
      <c r="G107" s="37" t="s">
        <v>129</v>
      </c>
      <c r="H107" s="38">
        <v>25000</v>
      </c>
      <c r="I107" s="39"/>
      <c r="J107" s="40">
        <f>SUM(H107:I107)</f>
        <v>25000</v>
      </c>
      <c r="K107" s="35"/>
    </row>
    <row r="108" spans="1:11" s="14" customFormat="1" ht="29.25" customHeight="1">
      <c r="A108" s="15"/>
      <c r="B108" s="141">
        <v>754</v>
      </c>
      <c r="C108" s="142"/>
      <c r="D108" s="143"/>
      <c r="E108" s="144"/>
      <c r="F108" s="93"/>
      <c r="G108" s="47" t="s">
        <v>146</v>
      </c>
      <c r="H108" s="48">
        <f t="shared" si="1"/>
        <v>142261</v>
      </c>
      <c r="I108" s="48">
        <f t="shared" si="1"/>
        <v>0</v>
      </c>
      <c r="J108" s="49">
        <f t="shared" si="1"/>
        <v>142261</v>
      </c>
      <c r="K108" s="15"/>
    </row>
    <row r="109" spans="1:11" s="29" customFormat="1" ht="14.25" customHeight="1">
      <c r="A109" s="30"/>
      <c r="B109" s="122"/>
      <c r="C109" s="123"/>
      <c r="D109" s="124">
        <v>75421</v>
      </c>
      <c r="E109" s="125"/>
      <c r="F109" s="92"/>
      <c r="G109" s="32" t="s">
        <v>157</v>
      </c>
      <c r="H109" s="33">
        <f t="shared" si="1"/>
        <v>142261</v>
      </c>
      <c r="I109" s="33">
        <f t="shared" si="1"/>
        <v>0</v>
      </c>
      <c r="J109" s="21">
        <f t="shared" si="1"/>
        <v>142261</v>
      </c>
      <c r="K109" s="30"/>
    </row>
    <row r="110" spans="1:11" s="34" customFormat="1" ht="47.25" customHeight="1">
      <c r="A110" s="35"/>
      <c r="B110" s="126"/>
      <c r="C110" s="127"/>
      <c r="D110" s="126"/>
      <c r="E110" s="127"/>
      <c r="F110" s="41" t="s">
        <v>130</v>
      </c>
      <c r="G110" s="42" t="s">
        <v>131</v>
      </c>
      <c r="H110" s="38">
        <v>142261</v>
      </c>
      <c r="I110" s="39"/>
      <c r="J110" s="40">
        <f>SUM(H110:I110)</f>
        <v>142261</v>
      </c>
      <c r="K110" s="35"/>
    </row>
    <row r="111" spans="1:11" s="50" customFormat="1" ht="14.25" customHeight="1">
      <c r="A111" s="51"/>
      <c r="B111" s="141" t="s">
        <v>80</v>
      </c>
      <c r="C111" s="142"/>
      <c r="D111" s="143"/>
      <c r="E111" s="144"/>
      <c r="F111" s="46"/>
      <c r="G111" s="47" t="s">
        <v>81</v>
      </c>
      <c r="H111" s="48">
        <f>SUM(H112)</f>
        <v>32010544</v>
      </c>
      <c r="I111" s="48">
        <f>SUM(I112)</f>
        <v>0</v>
      </c>
      <c r="J111" s="49">
        <f>SUM(J112)</f>
        <v>32010544</v>
      </c>
      <c r="K111" s="51"/>
    </row>
    <row r="112" spans="1:11" s="29" customFormat="1" ht="14.25" customHeight="1">
      <c r="A112" s="30"/>
      <c r="B112" s="122"/>
      <c r="C112" s="123"/>
      <c r="D112" s="124" t="s">
        <v>82</v>
      </c>
      <c r="E112" s="125"/>
      <c r="F112" s="31"/>
      <c r="G112" s="32" t="s">
        <v>83</v>
      </c>
      <c r="H112" s="33">
        <f>SUM(H113:H115)</f>
        <v>32010544</v>
      </c>
      <c r="I112" s="33">
        <f>SUM(I113:I115)</f>
        <v>0</v>
      </c>
      <c r="J112" s="21">
        <f>SUM(J113:J115)</f>
        <v>32010544</v>
      </c>
      <c r="K112" s="30"/>
    </row>
    <row r="113" spans="1:11" s="34" customFormat="1" ht="15" customHeight="1">
      <c r="A113" s="35"/>
      <c r="B113" s="126"/>
      <c r="C113" s="127"/>
      <c r="D113" s="126"/>
      <c r="E113" s="127"/>
      <c r="F113" s="36" t="s">
        <v>122</v>
      </c>
      <c r="G113" s="37" t="s">
        <v>123</v>
      </c>
      <c r="H113" s="38">
        <v>27177155</v>
      </c>
      <c r="I113" s="39"/>
      <c r="J113" s="40">
        <f>SUM(H113:I113)</f>
        <v>27177155</v>
      </c>
      <c r="K113" s="35"/>
    </row>
    <row r="114" spans="1:11" s="34" customFormat="1" ht="43.5" customHeight="1">
      <c r="A114" s="35"/>
      <c r="B114" s="128"/>
      <c r="C114" s="129"/>
      <c r="D114" s="128"/>
      <c r="E114" s="129"/>
      <c r="F114" s="41" t="s">
        <v>130</v>
      </c>
      <c r="G114" s="42" t="s">
        <v>131</v>
      </c>
      <c r="H114" s="43">
        <v>0</v>
      </c>
      <c r="I114" s="44"/>
      <c r="J114" s="45">
        <f>SUM(H114:I114)</f>
        <v>0</v>
      </c>
      <c r="K114" s="35"/>
    </row>
    <row r="115" spans="1:11" s="34" customFormat="1" ht="33.75" customHeight="1">
      <c r="A115" s="35"/>
      <c r="B115" s="159"/>
      <c r="C115" s="160"/>
      <c r="D115" s="159"/>
      <c r="E115" s="160"/>
      <c r="F115" s="70" t="s">
        <v>132</v>
      </c>
      <c r="G115" s="71" t="s">
        <v>127</v>
      </c>
      <c r="H115" s="72">
        <v>4833389</v>
      </c>
      <c r="I115" s="73"/>
      <c r="J115" s="74">
        <f>SUM(H115:I115)</f>
        <v>4833389</v>
      </c>
      <c r="K115" s="35"/>
    </row>
    <row r="116" spans="1:11" ht="14.25" customHeight="1">
      <c r="A116" s="1"/>
      <c r="B116" s="164" t="s">
        <v>133</v>
      </c>
      <c r="C116" s="165"/>
      <c r="D116" s="165"/>
      <c r="E116" s="165"/>
      <c r="F116" s="165"/>
      <c r="G116" s="165"/>
      <c r="H116" s="84">
        <f>SUM(H100+H105+H111+H108)</f>
        <v>42309471</v>
      </c>
      <c r="I116" s="84">
        <f>SUM(I100+I105+I111+I108)</f>
        <v>150000</v>
      </c>
      <c r="J116" s="84">
        <f>SUM(J100+J105+J111+J108)</f>
        <v>42459471</v>
      </c>
      <c r="K116" s="1"/>
    </row>
    <row r="117" spans="1:11" s="12" customFormat="1" ht="18.75" customHeight="1">
      <c r="A117" s="13"/>
      <c r="B117" s="134" t="s">
        <v>134</v>
      </c>
      <c r="C117" s="135"/>
      <c r="D117" s="135"/>
      <c r="E117" s="135"/>
      <c r="F117" s="135"/>
      <c r="G117" s="135"/>
      <c r="H117" s="135"/>
      <c r="I117" s="135"/>
      <c r="J117" s="136"/>
      <c r="K117" s="13"/>
    </row>
    <row r="118" spans="1:11" s="14" customFormat="1" ht="14.25" customHeight="1">
      <c r="A118" s="15"/>
      <c r="B118" s="137" t="s">
        <v>36</v>
      </c>
      <c r="C118" s="138"/>
      <c r="D118" s="139"/>
      <c r="E118" s="140"/>
      <c r="F118" s="26"/>
      <c r="G118" s="27" t="s">
        <v>37</v>
      </c>
      <c r="H118" s="28">
        <f aca="true" t="shared" si="2" ref="H118:J119">SUM(H119)</f>
        <v>40000</v>
      </c>
      <c r="I118" s="28">
        <f t="shared" si="2"/>
        <v>0</v>
      </c>
      <c r="J118" s="18">
        <f t="shared" si="2"/>
        <v>40000</v>
      </c>
      <c r="K118" s="15"/>
    </row>
    <row r="119" spans="1:11" s="29" customFormat="1" ht="14.25" customHeight="1">
      <c r="A119" s="30"/>
      <c r="B119" s="122"/>
      <c r="C119" s="123"/>
      <c r="D119" s="124" t="s">
        <v>38</v>
      </c>
      <c r="E119" s="125"/>
      <c r="F119" s="31"/>
      <c r="G119" s="32" t="s">
        <v>39</v>
      </c>
      <c r="H119" s="33">
        <f t="shared" si="2"/>
        <v>40000</v>
      </c>
      <c r="I119" s="33">
        <f t="shared" si="2"/>
        <v>0</v>
      </c>
      <c r="J119" s="21">
        <f t="shared" si="2"/>
        <v>40000</v>
      </c>
      <c r="K119" s="30"/>
    </row>
    <row r="120" spans="1:11" s="34" customFormat="1" ht="43.5" customHeight="1">
      <c r="A120" s="35"/>
      <c r="B120" s="126"/>
      <c r="C120" s="127"/>
      <c r="D120" s="126"/>
      <c r="E120" s="127"/>
      <c r="F120" s="36" t="s">
        <v>135</v>
      </c>
      <c r="G120" s="37" t="s">
        <v>136</v>
      </c>
      <c r="H120" s="38">
        <v>40000</v>
      </c>
      <c r="I120" s="39"/>
      <c r="J120" s="40">
        <f>SUM(H120:I120)</f>
        <v>40000</v>
      </c>
      <c r="K120" s="35"/>
    </row>
    <row r="121" spans="1:11" s="50" customFormat="1" ht="14.25" customHeight="1">
      <c r="A121" s="51"/>
      <c r="B121" s="141" t="s">
        <v>137</v>
      </c>
      <c r="C121" s="142"/>
      <c r="D121" s="143"/>
      <c r="E121" s="144"/>
      <c r="F121" s="46"/>
      <c r="G121" s="47" t="s">
        <v>138</v>
      </c>
      <c r="H121" s="48">
        <f>SUM(H122+H124)</f>
        <v>544740</v>
      </c>
      <c r="I121" s="48">
        <f>SUM(I122+I124)</f>
        <v>0</v>
      </c>
      <c r="J121" s="49">
        <f>SUM(J122+J124)</f>
        <v>544740</v>
      </c>
      <c r="K121" s="51"/>
    </row>
    <row r="122" spans="1:11" s="29" customFormat="1" ht="18.75" customHeight="1">
      <c r="A122" s="30"/>
      <c r="B122" s="122"/>
      <c r="C122" s="123"/>
      <c r="D122" s="124" t="s">
        <v>139</v>
      </c>
      <c r="E122" s="125"/>
      <c r="F122" s="31"/>
      <c r="G122" s="32" t="s">
        <v>140</v>
      </c>
      <c r="H122" s="33">
        <f>SUM(H123)</f>
        <v>173000</v>
      </c>
      <c r="I122" s="33">
        <f>SUM(I123)</f>
        <v>0</v>
      </c>
      <c r="J122" s="21">
        <f>SUM(J123)</f>
        <v>173000</v>
      </c>
      <c r="K122" s="30"/>
    </row>
    <row r="123" spans="1:11" s="34" customFormat="1" ht="43.5" customHeight="1">
      <c r="A123" s="35"/>
      <c r="B123" s="126"/>
      <c r="C123" s="127"/>
      <c r="D123" s="126"/>
      <c r="E123" s="127"/>
      <c r="F123" s="36" t="s">
        <v>135</v>
      </c>
      <c r="G123" s="37" t="s">
        <v>136</v>
      </c>
      <c r="H123" s="38">
        <v>173000</v>
      </c>
      <c r="I123" s="39"/>
      <c r="J123" s="40">
        <f>SUM(H123:I123)</f>
        <v>173000</v>
      </c>
      <c r="K123" s="35"/>
    </row>
    <row r="124" spans="1:11" s="58" customFormat="1" ht="14.25" customHeight="1">
      <c r="A124" s="59"/>
      <c r="B124" s="149"/>
      <c r="C124" s="150"/>
      <c r="D124" s="151" t="s">
        <v>141</v>
      </c>
      <c r="E124" s="152"/>
      <c r="F124" s="60"/>
      <c r="G124" s="61" t="s">
        <v>142</v>
      </c>
      <c r="H124" s="62">
        <f>SUM(H125)</f>
        <v>371740</v>
      </c>
      <c r="I124" s="62">
        <f>SUM(I125)</f>
        <v>0</v>
      </c>
      <c r="J124" s="63">
        <f>SUM(J125)</f>
        <v>371740</v>
      </c>
      <c r="K124" s="59"/>
    </row>
    <row r="125" spans="1:11" s="34" customFormat="1" ht="43.5" customHeight="1">
      <c r="A125" s="35"/>
      <c r="B125" s="126"/>
      <c r="C125" s="127"/>
      <c r="D125" s="126"/>
      <c r="E125" s="127"/>
      <c r="F125" s="36" t="s">
        <v>135</v>
      </c>
      <c r="G125" s="37" t="s">
        <v>136</v>
      </c>
      <c r="H125" s="38">
        <v>371740</v>
      </c>
      <c r="I125" s="39"/>
      <c r="J125" s="40">
        <f>SUM(H125:I125)</f>
        <v>371740</v>
      </c>
      <c r="K125" s="35"/>
    </row>
    <row r="126" spans="1:11" s="50" customFormat="1" ht="14.25" customHeight="1">
      <c r="A126" s="51"/>
      <c r="B126" s="141" t="s">
        <v>14</v>
      </c>
      <c r="C126" s="142"/>
      <c r="D126" s="143"/>
      <c r="E126" s="144"/>
      <c r="F126" s="46"/>
      <c r="G126" s="47" t="s">
        <v>15</v>
      </c>
      <c r="H126" s="48">
        <f>SUM(H127+H129)</f>
        <v>296757</v>
      </c>
      <c r="I126" s="48">
        <f>SUM(I127+I129)</f>
        <v>0</v>
      </c>
      <c r="J126" s="49">
        <f>SUM(J127+J129)</f>
        <v>296757</v>
      </c>
      <c r="K126" s="51"/>
    </row>
    <row r="127" spans="1:11" s="29" customFormat="1" ht="14.25" customHeight="1">
      <c r="A127" s="30"/>
      <c r="B127" s="122"/>
      <c r="C127" s="123"/>
      <c r="D127" s="124" t="s">
        <v>143</v>
      </c>
      <c r="E127" s="125"/>
      <c r="F127" s="31"/>
      <c r="G127" s="32" t="s">
        <v>144</v>
      </c>
      <c r="H127" s="33">
        <f>SUM(H128)</f>
        <v>279757</v>
      </c>
      <c r="I127" s="33">
        <f>SUM(I128)</f>
        <v>0</v>
      </c>
      <c r="J127" s="21">
        <f>SUM(J128)</f>
        <v>279757</v>
      </c>
      <c r="K127" s="30"/>
    </row>
    <row r="128" spans="1:11" s="34" customFormat="1" ht="43.5" customHeight="1">
      <c r="A128" s="35"/>
      <c r="B128" s="126"/>
      <c r="C128" s="127"/>
      <c r="D128" s="126"/>
      <c r="E128" s="127"/>
      <c r="F128" s="36" t="s">
        <v>135</v>
      </c>
      <c r="G128" s="37" t="s">
        <v>136</v>
      </c>
      <c r="H128" s="38">
        <v>279757</v>
      </c>
      <c r="I128" s="39"/>
      <c r="J128" s="40">
        <f>SUM(H128:I128)</f>
        <v>279757</v>
      </c>
      <c r="K128" s="35"/>
    </row>
    <row r="129" spans="1:11" s="58" customFormat="1" ht="14.25" customHeight="1">
      <c r="A129" s="59"/>
      <c r="B129" s="149"/>
      <c r="C129" s="150"/>
      <c r="D129" s="151" t="s">
        <v>16</v>
      </c>
      <c r="E129" s="152"/>
      <c r="F129" s="60"/>
      <c r="G129" s="61" t="s">
        <v>17</v>
      </c>
      <c r="H129" s="62">
        <f>SUM(H130)</f>
        <v>17000</v>
      </c>
      <c r="I129" s="62">
        <f>SUM(I130)</f>
        <v>0</v>
      </c>
      <c r="J129" s="63">
        <f>SUM(J130)</f>
        <v>17000</v>
      </c>
      <c r="K129" s="59"/>
    </row>
    <row r="130" spans="1:11" s="34" customFormat="1" ht="43.5" customHeight="1">
      <c r="A130" s="35"/>
      <c r="B130" s="126"/>
      <c r="C130" s="127"/>
      <c r="D130" s="126"/>
      <c r="E130" s="127"/>
      <c r="F130" s="36" t="s">
        <v>135</v>
      </c>
      <c r="G130" s="37" t="s">
        <v>136</v>
      </c>
      <c r="H130" s="38">
        <v>17000</v>
      </c>
      <c r="I130" s="39"/>
      <c r="J130" s="40">
        <f>SUM(H130:I130)</f>
        <v>17000</v>
      </c>
      <c r="K130" s="35"/>
    </row>
    <row r="131" spans="1:11" s="75" customFormat="1" ht="24.75" customHeight="1">
      <c r="A131" s="76"/>
      <c r="B131" s="145" t="s">
        <v>145</v>
      </c>
      <c r="C131" s="146"/>
      <c r="D131" s="147"/>
      <c r="E131" s="148"/>
      <c r="F131" s="54"/>
      <c r="G131" s="55" t="s">
        <v>146</v>
      </c>
      <c r="H131" s="56">
        <f aca="true" t="shared" si="3" ref="H131:J132">SUM(H132)</f>
        <v>5158100</v>
      </c>
      <c r="I131" s="56">
        <f t="shared" si="3"/>
        <v>0</v>
      </c>
      <c r="J131" s="57">
        <f t="shared" si="3"/>
        <v>5158100</v>
      </c>
      <c r="K131" s="76"/>
    </row>
    <row r="132" spans="1:11" s="29" customFormat="1" ht="19.5" customHeight="1">
      <c r="A132" s="30"/>
      <c r="B132" s="122"/>
      <c r="C132" s="123"/>
      <c r="D132" s="124" t="s">
        <v>147</v>
      </c>
      <c r="E132" s="125"/>
      <c r="F132" s="31"/>
      <c r="G132" s="32" t="s">
        <v>148</v>
      </c>
      <c r="H132" s="33">
        <f t="shared" si="3"/>
        <v>5158100</v>
      </c>
      <c r="I132" s="33">
        <f t="shared" si="3"/>
        <v>0</v>
      </c>
      <c r="J132" s="21">
        <f t="shared" si="3"/>
        <v>5158100</v>
      </c>
      <c r="K132" s="30"/>
    </row>
    <row r="133" spans="1:11" s="34" customFormat="1" ht="43.5" customHeight="1">
      <c r="A133" s="35"/>
      <c r="B133" s="126"/>
      <c r="C133" s="127"/>
      <c r="D133" s="126"/>
      <c r="E133" s="127"/>
      <c r="F133" s="36" t="s">
        <v>135</v>
      </c>
      <c r="G133" s="37" t="s">
        <v>136</v>
      </c>
      <c r="H133" s="38">
        <v>5158100</v>
      </c>
      <c r="I133" s="39"/>
      <c r="J133" s="40">
        <f>SUM(H133:I133)</f>
        <v>5158100</v>
      </c>
      <c r="K133" s="35"/>
    </row>
    <row r="134" spans="1:11" s="50" customFormat="1" ht="14.25" customHeight="1">
      <c r="A134" s="51"/>
      <c r="B134" s="141" t="s">
        <v>80</v>
      </c>
      <c r="C134" s="142"/>
      <c r="D134" s="143"/>
      <c r="E134" s="144"/>
      <c r="F134" s="46"/>
      <c r="G134" s="47" t="s">
        <v>81</v>
      </c>
      <c r="H134" s="48">
        <f aca="true" t="shared" si="4" ref="H134:J135">SUM(H135)</f>
        <v>3039900</v>
      </c>
      <c r="I134" s="48">
        <f t="shared" si="4"/>
        <v>0</v>
      </c>
      <c r="J134" s="49">
        <f t="shared" si="4"/>
        <v>3039900</v>
      </c>
      <c r="K134" s="51"/>
    </row>
    <row r="135" spans="1:11" s="29" customFormat="1" ht="36.75" customHeight="1">
      <c r="A135" s="30"/>
      <c r="B135" s="122"/>
      <c r="C135" s="123"/>
      <c r="D135" s="124" t="s">
        <v>149</v>
      </c>
      <c r="E135" s="125"/>
      <c r="F135" s="31"/>
      <c r="G135" s="32" t="s">
        <v>150</v>
      </c>
      <c r="H135" s="33">
        <f t="shared" si="4"/>
        <v>3039900</v>
      </c>
      <c r="I135" s="33">
        <f t="shared" si="4"/>
        <v>0</v>
      </c>
      <c r="J135" s="21">
        <f t="shared" si="4"/>
        <v>3039900</v>
      </c>
      <c r="K135" s="30"/>
    </row>
    <row r="136" spans="1:11" s="34" customFormat="1" ht="43.5" customHeight="1">
      <c r="A136" s="35"/>
      <c r="B136" s="126"/>
      <c r="C136" s="127"/>
      <c r="D136" s="126"/>
      <c r="E136" s="127"/>
      <c r="F136" s="36" t="s">
        <v>135</v>
      </c>
      <c r="G136" s="37" t="s">
        <v>136</v>
      </c>
      <c r="H136" s="38">
        <v>3039900</v>
      </c>
      <c r="I136" s="39"/>
      <c r="J136" s="40">
        <f>SUM(H136:I136)</f>
        <v>3039900</v>
      </c>
      <c r="K136" s="35"/>
    </row>
    <row r="137" spans="1:11" s="50" customFormat="1" ht="19.5" customHeight="1">
      <c r="A137" s="51"/>
      <c r="B137" s="141" t="s">
        <v>96</v>
      </c>
      <c r="C137" s="142"/>
      <c r="D137" s="143"/>
      <c r="E137" s="144"/>
      <c r="F137" s="46"/>
      <c r="G137" s="47" t="s">
        <v>97</v>
      </c>
      <c r="H137" s="48">
        <f aca="true" t="shared" si="5" ref="H137:J138">SUM(H138)</f>
        <v>225700</v>
      </c>
      <c r="I137" s="48">
        <f t="shared" si="5"/>
        <v>0</v>
      </c>
      <c r="J137" s="49">
        <f t="shared" si="5"/>
        <v>225700</v>
      </c>
      <c r="K137" s="51"/>
    </row>
    <row r="138" spans="1:11" s="29" customFormat="1" ht="19.5" customHeight="1">
      <c r="A138" s="30"/>
      <c r="B138" s="122"/>
      <c r="C138" s="123"/>
      <c r="D138" s="124" t="s">
        <v>151</v>
      </c>
      <c r="E138" s="125"/>
      <c r="F138" s="31"/>
      <c r="G138" s="32" t="s">
        <v>152</v>
      </c>
      <c r="H138" s="33">
        <f t="shared" si="5"/>
        <v>225700</v>
      </c>
      <c r="I138" s="33">
        <f t="shared" si="5"/>
        <v>0</v>
      </c>
      <c r="J138" s="21">
        <f t="shared" si="5"/>
        <v>225700</v>
      </c>
      <c r="K138" s="30"/>
    </row>
    <row r="139" spans="1:11" ht="43.5" customHeight="1">
      <c r="A139" s="1"/>
      <c r="B139" s="153"/>
      <c r="C139" s="154"/>
      <c r="D139" s="153"/>
      <c r="E139" s="154"/>
      <c r="F139" s="64" t="s">
        <v>135</v>
      </c>
      <c r="G139" s="65" t="s">
        <v>136</v>
      </c>
      <c r="H139" s="66">
        <v>225700</v>
      </c>
      <c r="I139" s="67"/>
      <c r="J139" s="25">
        <f>SUM(H139:I139)</f>
        <v>225700</v>
      </c>
      <c r="K139" s="1"/>
    </row>
    <row r="140" spans="1:11" ht="14.25" customHeight="1">
      <c r="A140" s="1"/>
      <c r="B140" s="166" t="s">
        <v>153</v>
      </c>
      <c r="C140" s="167"/>
      <c r="D140" s="167"/>
      <c r="E140" s="167"/>
      <c r="F140" s="167"/>
      <c r="G140" s="167"/>
      <c r="H140" s="84">
        <f>SUM(H118+H121+H126+H131+H134+H137)</f>
        <v>9305197</v>
      </c>
      <c r="I140" s="84">
        <f>SUM(I118+I121+I126+I131+I134+I137)</f>
        <v>0</v>
      </c>
      <c r="J140" s="83">
        <f>SUM(J118+J121+J126+J131+J134+J137)</f>
        <v>9305197</v>
      </c>
      <c r="K140" s="1"/>
    </row>
    <row r="141" spans="1:11" s="77" customFormat="1" ht="27" customHeight="1">
      <c r="A141" s="78"/>
      <c r="B141" s="170" t="s">
        <v>145</v>
      </c>
      <c r="C141" s="171"/>
      <c r="D141" s="172"/>
      <c r="E141" s="173"/>
      <c r="F141" s="79"/>
      <c r="G141" s="80" t="s">
        <v>146</v>
      </c>
      <c r="H141" s="81">
        <f aca="true" t="shared" si="6" ref="H141:J142">SUM(H142)</f>
        <v>944000</v>
      </c>
      <c r="I141" s="81">
        <f t="shared" si="6"/>
        <v>0</v>
      </c>
      <c r="J141" s="82">
        <f t="shared" si="6"/>
        <v>944000</v>
      </c>
      <c r="K141" s="78"/>
    </row>
    <row r="142" spans="1:11" s="29" customFormat="1" ht="19.5" customHeight="1">
      <c r="A142" s="30"/>
      <c r="B142" s="122"/>
      <c r="C142" s="123"/>
      <c r="D142" s="124" t="s">
        <v>147</v>
      </c>
      <c r="E142" s="125"/>
      <c r="F142" s="31"/>
      <c r="G142" s="32" t="s">
        <v>148</v>
      </c>
      <c r="H142" s="33">
        <f t="shared" si="6"/>
        <v>944000</v>
      </c>
      <c r="I142" s="33">
        <f t="shared" si="6"/>
        <v>0</v>
      </c>
      <c r="J142" s="21">
        <f t="shared" si="6"/>
        <v>944000</v>
      </c>
      <c r="K142" s="30"/>
    </row>
    <row r="143" spans="1:11" ht="43.5" customHeight="1">
      <c r="A143" s="1"/>
      <c r="B143" s="153"/>
      <c r="C143" s="154"/>
      <c r="D143" s="153"/>
      <c r="E143" s="154"/>
      <c r="F143" s="64" t="s">
        <v>154</v>
      </c>
      <c r="G143" s="65" t="s">
        <v>155</v>
      </c>
      <c r="H143" s="66">
        <v>944000</v>
      </c>
      <c r="I143" s="67"/>
      <c r="J143" s="25">
        <f>SUM(H143:I143)</f>
        <v>944000</v>
      </c>
      <c r="K143" s="1"/>
    </row>
    <row r="144" spans="1:11" ht="14.25" customHeight="1">
      <c r="A144" s="1"/>
      <c r="B144" s="166" t="s">
        <v>133</v>
      </c>
      <c r="C144" s="167"/>
      <c r="D144" s="167"/>
      <c r="E144" s="167"/>
      <c r="F144" s="167"/>
      <c r="G144" s="167"/>
      <c r="H144" s="84">
        <f>SUM(H141)</f>
        <v>944000</v>
      </c>
      <c r="I144" s="84">
        <f>SUM(I141)</f>
        <v>0</v>
      </c>
      <c r="J144" s="83">
        <f>SUM(J141)</f>
        <v>944000</v>
      </c>
      <c r="K144" s="1"/>
    </row>
    <row r="145" spans="1:11" s="86" customFormat="1" ht="14.25" customHeight="1" thickBot="1">
      <c r="A145" s="85"/>
      <c r="B145" s="87"/>
      <c r="C145" s="87"/>
      <c r="D145" s="87"/>
      <c r="E145" s="87"/>
      <c r="F145" s="87"/>
      <c r="G145" s="87"/>
      <c r="H145" s="88"/>
      <c r="I145" s="88"/>
      <c r="J145" s="89"/>
      <c r="K145" s="85"/>
    </row>
    <row r="146" spans="1:11" s="12" customFormat="1" ht="29.25" customHeight="1" thickBot="1" thickTop="1">
      <c r="A146" s="13"/>
      <c r="B146" s="168" t="s">
        <v>156</v>
      </c>
      <c r="C146" s="169"/>
      <c r="D146" s="169"/>
      <c r="E146" s="169"/>
      <c r="F146" s="169"/>
      <c r="G146" s="169"/>
      <c r="H146" s="90">
        <f>SUM(H13+H99+H116+H140+H144)</f>
        <v>127984410</v>
      </c>
      <c r="I146" s="90">
        <f>SUM(I13+I99+I116+I140+I144)</f>
        <v>352500</v>
      </c>
      <c r="J146" s="91">
        <f>SUM(J13+J99+J116+J140+J144)</f>
        <v>128336910</v>
      </c>
      <c r="K146" s="13"/>
    </row>
    <row r="147" ht="72" customHeight="1" thickTop="1"/>
    <row r="148" ht="72" customHeight="1"/>
    <row r="149" ht="72" customHeight="1"/>
    <row r="150" ht="72" customHeight="1"/>
    <row r="151" ht="72" customHeight="1"/>
    <row r="152" ht="72" customHeight="1"/>
    <row r="153" ht="72" customHeight="1"/>
    <row r="154" ht="72" customHeight="1"/>
    <row r="155" ht="72" customHeight="1"/>
    <row r="156" ht="32.25" customHeight="1"/>
    <row r="158" ht="33.75" customHeight="1"/>
  </sheetData>
  <sheetProtection/>
  <mergeCells count="267">
    <mergeCell ref="B143:C143"/>
    <mergeCell ref="D143:E143"/>
    <mergeCell ref="B144:G144"/>
    <mergeCell ref="B146:G146"/>
    <mergeCell ref="B139:C139"/>
    <mergeCell ref="D139:E139"/>
    <mergeCell ref="B140:G140"/>
    <mergeCell ref="B141:C141"/>
    <mergeCell ref="D141:E141"/>
    <mergeCell ref="B142:C142"/>
    <mergeCell ref="D142:E142"/>
    <mergeCell ref="B136:C136"/>
    <mergeCell ref="D136:E136"/>
    <mergeCell ref="B137:C137"/>
    <mergeCell ref="D137:E137"/>
    <mergeCell ref="B138:C138"/>
    <mergeCell ref="D138:E138"/>
    <mergeCell ref="B133:C133"/>
    <mergeCell ref="D133:E133"/>
    <mergeCell ref="B134:C134"/>
    <mergeCell ref="D134:E134"/>
    <mergeCell ref="B135:C135"/>
    <mergeCell ref="D135:E135"/>
    <mergeCell ref="B130:C130"/>
    <mergeCell ref="D130:E130"/>
    <mergeCell ref="B131:C131"/>
    <mergeCell ref="D131:E131"/>
    <mergeCell ref="B132:C132"/>
    <mergeCell ref="D132:E132"/>
    <mergeCell ref="B127:C127"/>
    <mergeCell ref="D127:E127"/>
    <mergeCell ref="B128:C128"/>
    <mergeCell ref="D128:E128"/>
    <mergeCell ref="B129:C129"/>
    <mergeCell ref="D129:E129"/>
    <mergeCell ref="B124:C124"/>
    <mergeCell ref="D124:E124"/>
    <mergeCell ref="B125:C125"/>
    <mergeCell ref="D125:E125"/>
    <mergeCell ref="B126:C126"/>
    <mergeCell ref="D126:E126"/>
    <mergeCell ref="B121:C121"/>
    <mergeCell ref="D121:E121"/>
    <mergeCell ref="B122:C122"/>
    <mergeCell ref="D122:E122"/>
    <mergeCell ref="B123:C123"/>
    <mergeCell ref="D123:E123"/>
    <mergeCell ref="B118:C118"/>
    <mergeCell ref="D118:E118"/>
    <mergeCell ref="B119:C119"/>
    <mergeCell ref="D119:E119"/>
    <mergeCell ref="B120:C120"/>
    <mergeCell ref="D120:E120"/>
    <mergeCell ref="B114:C114"/>
    <mergeCell ref="D114:E114"/>
    <mergeCell ref="B115:C115"/>
    <mergeCell ref="D115:E115"/>
    <mergeCell ref="B116:G116"/>
    <mergeCell ref="B117:J117"/>
    <mergeCell ref="B111:C111"/>
    <mergeCell ref="D111:E111"/>
    <mergeCell ref="B112:C112"/>
    <mergeCell ref="D112:E112"/>
    <mergeCell ref="B113:C113"/>
    <mergeCell ref="D113:E113"/>
    <mergeCell ref="B105:C105"/>
    <mergeCell ref="D105:E105"/>
    <mergeCell ref="B106:C106"/>
    <mergeCell ref="D106:E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B102:C102"/>
    <mergeCell ref="D102:E102"/>
    <mergeCell ref="B103:C103"/>
    <mergeCell ref="D103:E103"/>
    <mergeCell ref="B104:C104"/>
    <mergeCell ref="D104:E104"/>
    <mergeCell ref="B94:C94"/>
    <mergeCell ref="D94:E94"/>
    <mergeCell ref="B99:G99"/>
    <mergeCell ref="B100:C100"/>
    <mergeCell ref="D100:E100"/>
    <mergeCell ref="B101:C101"/>
    <mergeCell ref="D101:E101"/>
    <mergeCell ref="B95:C95"/>
    <mergeCell ref="D95:E95"/>
    <mergeCell ref="B96:C96"/>
    <mergeCell ref="D96:E96"/>
    <mergeCell ref="B97:C97"/>
    <mergeCell ref="D97:E97"/>
    <mergeCell ref="B98:C98"/>
    <mergeCell ref="D98:E98"/>
    <mergeCell ref="B91:C91"/>
    <mergeCell ref="D91:E91"/>
    <mergeCell ref="B92:C92"/>
    <mergeCell ref="D92:E92"/>
    <mergeCell ref="B93:C93"/>
    <mergeCell ref="D93:E93"/>
    <mergeCell ref="B88:C88"/>
    <mergeCell ref="D88:E88"/>
    <mergeCell ref="B89:C89"/>
    <mergeCell ref="D89:E89"/>
    <mergeCell ref="B90:C90"/>
    <mergeCell ref="D90:E90"/>
    <mergeCell ref="B85:C85"/>
    <mergeCell ref="D85:E85"/>
    <mergeCell ref="B86:C86"/>
    <mergeCell ref="D86:E86"/>
    <mergeCell ref="B87:C87"/>
    <mergeCell ref="D87:E87"/>
    <mergeCell ref="B82:C82"/>
    <mergeCell ref="D82:E82"/>
    <mergeCell ref="B83:C83"/>
    <mergeCell ref="D83:E83"/>
    <mergeCell ref="B84:C84"/>
    <mergeCell ref="D84:E84"/>
    <mergeCell ref="B79:C79"/>
    <mergeCell ref="D79:E79"/>
    <mergeCell ref="B80:C80"/>
    <mergeCell ref="D80:E80"/>
    <mergeCell ref="B81:C81"/>
    <mergeCell ref="D81:E81"/>
    <mergeCell ref="B76:C76"/>
    <mergeCell ref="D76:E76"/>
    <mergeCell ref="B77:C77"/>
    <mergeCell ref="D77:E77"/>
    <mergeCell ref="B78:C78"/>
    <mergeCell ref="D78:E78"/>
    <mergeCell ref="B73:C73"/>
    <mergeCell ref="D73:E73"/>
    <mergeCell ref="B74:C74"/>
    <mergeCell ref="D74:E74"/>
    <mergeCell ref="B75:C75"/>
    <mergeCell ref="D75:E75"/>
    <mergeCell ref="B70:C70"/>
    <mergeCell ref="D70:E70"/>
    <mergeCell ref="B71:C71"/>
    <mergeCell ref="D71:E71"/>
    <mergeCell ref="B72:C72"/>
    <mergeCell ref="D72:E72"/>
    <mergeCell ref="B67:C67"/>
    <mergeCell ref="D67:E67"/>
    <mergeCell ref="B68:C68"/>
    <mergeCell ref="D68:E68"/>
    <mergeCell ref="B69:C69"/>
    <mergeCell ref="D69:E69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B49:C49"/>
    <mergeCell ref="D49:E49"/>
    <mergeCell ref="B50:C50"/>
    <mergeCell ref="D50:E50"/>
    <mergeCell ref="B51:C51"/>
    <mergeCell ref="D51:E51"/>
    <mergeCell ref="B46:C46"/>
    <mergeCell ref="D46:E46"/>
    <mergeCell ref="B47:C47"/>
    <mergeCell ref="D47:E47"/>
    <mergeCell ref="B48:C48"/>
    <mergeCell ref="D48:E48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3:C33"/>
    <mergeCell ref="D33:E33"/>
    <mergeCell ref="B34:C34"/>
    <mergeCell ref="D34:E34"/>
    <mergeCell ref="B36:C36"/>
    <mergeCell ref="D36:E36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2:C12"/>
    <mergeCell ref="D12:E12"/>
    <mergeCell ref="B13:G13"/>
    <mergeCell ref="B14:J14"/>
    <mergeCell ref="B15:C15"/>
    <mergeCell ref="D15:E15"/>
    <mergeCell ref="B8:C8"/>
    <mergeCell ref="D8:E8"/>
    <mergeCell ref="B9:J9"/>
    <mergeCell ref="B10:C10"/>
    <mergeCell ref="D10:E10"/>
    <mergeCell ref="B11:C11"/>
    <mergeCell ref="D11:E11"/>
    <mergeCell ref="C2:H2"/>
    <mergeCell ref="B3:J3"/>
    <mergeCell ref="B6:D6"/>
    <mergeCell ref="F6:G6"/>
    <mergeCell ref="B7:C7"/>
    <mergeCell ref="D7:E7"/>
  </mergeCells>
  <printOptions horizontalCentered="1"/>
  <pageMargins left="0.1968503937007874" right="0.1968503937007874" top="0.1968503937007874" bottom="0.7874015748031497" header="0.5118110236220472" footer="0.5118110236220472"/>
  <pageSetup horizontalDpi="300" verticalDpi="300" orientation="portrait" paperSize="9" scale="8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spuser</dc:creator>
  <cp:keywords/>
  <dc:description/>
  <cp:lastModifiedBy>admin</cp:lastModifiedBy>
  <cp:lastPrinted>2010-01-25T06:16:06Z</cp:lastPrinted>
  <dcterms:created xsi:type="dcterms:W3CDTF">2010-01-25T11:43:25Z</dcterms:created>
  <dcterms:modified xsi:type="dcterms:W3CDTF">2010-06-10T10:29:39Z</dcterms:modified>
  <cp:category/>
  <cp:version/>
  <cp:contentType/>
  <cp:contentStatus/>
</cp:coreProperties>
</file>