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'Arkusz1'!$A$1:$H$73</definedName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<sst xmlns="http://schemas.openxmlformats.org/spreadsheetml/2006/main" count="167" uniqueCount="90">
  <si>
    <t>Nazwa działu, rozdziału, zadania</t>
  </si>
  <si>
    <t>Zmiana</t>
  </si>
  <si>
    <t>Transport i łączność</t>
  </si>
  <si>
    <t>Drogi publiczne powiatowe</t>
  </si>
  <si>
    <t>Działalność usługowa</t>
  </si>
  <si>
    <t>Administracja publiczna</t>
  </si>
  <si>
    <t>Starostwa Powiatowe</t>
  </si>
  <si>
    <t>Bezpieczeństwo publiczne</t>
  </si>
  <si>
    <t>Komendy Powiatowe PSP</t>
  </si>
  <si>
    <t>RAZEM:</t>
  </si>
  <si>
    <t>Powiatowy Inspektorat Nadzoru Budowlanego</t>
  </si>
  <si>
    <t>Pomoc społeczna</t>
  </si>
  <si>
    <t>Domy pomocy społecznej</t>
  </si>
  <si>
    <t>Edukacyjna opieka wychowawcza</t>
  </si>
  <si>
    <t>Internaty i bursy szkolne</t>
  </si>
  <si>
    <t>PFRON</t>
  </si>
  <si>
    <t>Zakup sprzętu komputerowego</t>
  </si>
  <si>
    <t>Pozostałe zadania w zakresie polityki społecznej</t>
  </si>
  <si>
    <t>Gospodarka mieszkaniowa</t>
  </si>
  <si>
    <t>Gospodarka gruntami i nieruchomościami</t>
  </si>
  <si>
    <t>Rady powiatów</t>
  </si>
  <si>
    <t>X</t>
  </si>
  <si>
    <t>uwagi - źródło finansowania w 2009 roku</t>
  </si>
  <si>
    <t>Powiatowe centra pomocy rodzinie</t>
  </si>
  <si>
    <t>Zakup kserokopiarki</t>
  </si>
  <si>
    <t>PCPR w Radomsku</t>
  </si>
  <si>
    <t>śr. wł.</t>
  </si>
  <si>
    <t>Zakup sprzętu komputerowego dla potrzeb Biura Rady</t>
  </si>
  <si>
    <t>Starostwo Powiatowe w Radomsku</t>
  </si>
  <si>
    <t>Szpitale ogólne</t>
  </si>
  <si>
    <t>śr.wł. - 4.806 zł
PFRON - 19.226 zł</t>
  </si>
  <si>
    <t>Przebudowa drogi nr 3928 ul. Sucharskiego w Radomsku</t>
  </si>
  <si>
    <t>Przebudowa mostu w ciągu drogi nr 3920E w m. Szreniawa</t>
  </si>
  <si>
    <t>Rozbudowa parkingu przy budynku Starostwa Powiatowego w Radomsku</t>
  </si>
  <si>
    <t>Zakup urządzenia do transportu i obsługi osób przewlekle chorych</t>
  </si>
  <si>
    <t>DPS w Radziechowicach</t>
  </si>
  <si>
    <t>Zakup zestawu komputerowego</t>
  </si>
  <si>
    <t>Zakup laptopa</t>
  </si>
  <si>
    <t>PINB w Radomsku</t>
  </si>
  <si>
    <t>dot. ŁUW</t>
  </si>
  <si>
    <t>Rozbudowa strażnicy KP PSP w Radomsku</t>
  </si>
  <si>
    <t>Zakup sprzętu kwaterunkowego o gospodarczego, uzbrojenia, techniki specjalnej, informatycznego, elektronicznego i łączności, szkoleniowego, transportowego i medycznego</t>
  </si>
  <si>
    <t>KP PSP w Radomsku</t>
  </si>
  <si>
    <t>ZPO-W w Radomsku</t>
  </si>
  <si>
    <t>Przebudowa drogi nr 3915E Kamieńsk-Gorzędów</t>
  </si>
  <si>
    <t>Przebudowa drogi nr 3930E ul. Sanicka w Radomsku</t>
  </si>
  <si>
    <t>Ochrona zdrowia</t>
  </si>
  <si>
    <t>Zakup sprzetu rehabilitacyjnego w ramach realizacji projektu Program Ograniczania Skutków Niepełnosprawności w Powiecie Radomszczańskim</t>
  </si>
  <si>
    <t>Przebudowa drogi nr 3947E Radomsko-Sulmierzyce</t>
  </si>
  <si>
    <t>Zakup sprzętu komputerowego dla potrzeb Starostwa Powiatowego w Radomsku</t>
  </si>
  <si>
    <t>Zakup zmywarki na potrzeby ZPO-W w Radomsku</t>
  </si>
  <si>
    <t>Zakup klimatyzatorów</t>
  </si>
  <si>
    <t>Rezerwa na wydatki inwestycyjne</t>
  </si>
  <si>
    <t>Dotacja dla Szpitala Powiatowego w Radomsku na wkład własny do projektu "Rozwój i poprawa ratownictwa medycznego w Powiecie Radomszczańskim poprzez zakup 3 ambulansów z wyposażeniem medycznym"</t>
  </si>
  <si>
    <t>Jednostka realizująca zadanie w 2009 roku</t>
  </si>
  <si>
    <t>odcinek granica Gmin Dobryszyce/Lgota Wielka do m. Lgota Wielka</t>
  </si>
  <si>
    <t>Dział/
Rozdział</t>
  </si>
  <si>
    <t>Przebudowa ciągu dróg powiatowych nr 3922E i 3923E Kletnia-Żytno na odcinku od m. Kobiele Wielkie do granicy Gmin Kobiele Wielkie/Żytno</t>
  </si>
  <si>
    <t>Przebudowa drogi powiatowej 3934E Radomsko-Krzętów</t>
  </si>
  <si>
    <t>śr. wł.200.000 zł
pom.fin. 200.000 zł</t>
  </si>
  <si>
    <t>śr.wł.</t>
  </si>
  <si>
    <t>Przebudowa drogi powiatowej nr 3509E odc. Kietlin-Dobryszyce</t>
  </si>
  <si>
    <t>Przebudowa drogi powiatowej ul. Jagiellońska w Radomsku</t>
  </si>
  <si>
    <t>Plan 2009</t>
  </si>
  <si>
    <t>Termomodernizacja Zespołu Szkół Ekonomicznych w Radomsku wraz z przychodnią"</t>
  </si>
  <si>
    <t>Kultura fizyczna i sport</t>
  </si>
  <si>
    <t>Obiekty sportowe</t>
  </si>
  <si>
    <t>Budowa powiatowej hali sportowej w Radomsku przy ul. Narutowicza</t>
  </si>
  <si>
    <t>Udzielenie dotacji dla Gminy Wielgomłyny w ramach programu wyrównywania różnic między regionami na "Budowę windy zewnętrznej dla osób niepełnosprawnych w GOZ w Wielgomłynach"</t>
  </si>
  <si>
    <t>Przebudowa mostu na rz. Radomce w ciągu drogi nr 3949E ul. Kościuszki w Radomsku</t>
  </si>
  <si>
    <t>dot. ŁUW - 818.544 zł
pom. fin. - 420.984 zł
śr.wł. - 420.984 zł</t>
  </si>
  <si>
    <t>dot.ŁUW - 170.168 zł
pom. fin. - 87.829 zł
śr.wł. - 87.829 zł</t>
  </si>
  <si>
    <t>śr. wł. - 262.049 zł
pom. fin. - 400.000 zł</t>
  </si>
  <si>
    <t>Oświata i wychowanie</t>
  </si>
  <si>
    <t>Pozostała działalność</t>
  </si>
  <si>
    <t>Zakup i instalacja zestawów do monitoringu wizyjnego dla Zsp. Szkół Ekonomicznych w Radomsku</t>
  </si>
  <si>
    <t>Szkoły zawodowe</t>
  </si>
  <si>
    <t>Modernizacja kotłowni centralnego ogrzewania w Zsp. Szkół Agrobiznesu w Strzałkowie</t>
  </si>
  <si>
    <t>Zsp. Szkół Agrobiznesu 
w Strzałkowie</t>
  </si>
  <si>
    <t>śr. wł.- 6.400 zł
dot. ŁUW - 12.000 zł</t>
  </si>
  <si>
    <t>Załącznik nr 4</t>
  </si>
  <si>
    <t>Rady Powiatu Radomszczańskiego</t>
  </si>
  <si>
    <t>Zarządzanie kryzysowe</t>
  </si>
  <si>
    <t>Utworzenie i wyposażenie miedzygminnego-powiatowego magazynu ds.. zarządzania kryzysowego</t>
  </si>
  <si>
    <t>pom. fin.</t>
  </si>
  <si>
    <t>Zakup schodołazu</t>
  </si>
  <si>
    <t>Zakup aparatury, sprzętu medycznego i wyposażenia medycznego niezbędnego dla osiągnięcia celów realizowanego zadania inwestycyjnego "Budowa Szpitala Powiatowego w Radomsku" - środki własne na wydatki niekwalifikowalne</t>
  </si>
  <si>
    <t>do Uchwały nr XXXVIII/325/09</t>
  </si>
  <si>
    <t>z dnia 30.10.2009</t>
  </si>
  <si>
    <t>Zmiany planu zadań inwestycyjnych jednorocznych na 2009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</si>
</sst>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4"/>
      <name val="Arial"/>
      <family val="0"/>
    </font>
    <font>
      <sz val="11"/>
      <name val="Arial"/>
      <family val="0"/>
    </font>
    <font>
      <b/>
      <i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3" fontId="4" fillId="2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6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20" borderId="10" xfId="0" applyFont="1" applyFill="1" applyBorder="1" applyAlignment="1">
      <alignment horizontal="center"/>
    </xf>
    <xf numFmtId="3" fontId="10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12" fillId="0" borderId="0" xfId="0" applyFont="1" applyAlignment="1">
      <alignment/>
    </xf>
    <xf numFmtId="0" fontId="4" fillId="20" borderId="10" xfId="0" applyFont="1" applyFill="1" applyBorder="1" applyAlignment="1">
      <alignment horizontal="center" vertical="center"/>
    </xf>
    <xf numFmtId="0" fontId="11" fillId="20" borderId="10" xfId="0" applyFont="1" applyFill="1" applyBorder="1" applyAlignment="1">
      <alignment wrapText="1"/>
    </xf>
    <xf numFmtId="3" fontId="11" fillId="20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1" fillId="2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9" fillId="2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7" fillId="0" borderId="13" xfId="0" applyFont="1" applyBorder="1" applyAlignment="1">
      <alignment wrapText="1"/>
    </xf>
    <xf numFmtId="3" fontId="7" fillId="0" borderId="12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view="pageBreakPreview" zoomScale="75" zoomScaleSheetLayoutView="75" zoomScalePageLayoutView="0" workbookViewId="0" topLeftCell="A1">
      <selection activeCell="A7" sqref="A7"/>
    </sheetView>
  </sheetViews>
  <sheetFormatPr defaultColWidth="9.140625" defaultRowHeight="12.75"/>
  <cols>
    <col min="1" max="1" width="12.140625" style="0" customWidth="1"/>
    <col min="2" max="2" width="51.8515625" style="0" customWidth="1"/>
    <col min="3" max="3" width="15.140625" style="0" customWidth="1"/>
    <col min="4" max="4" width="15.28125" style="0" hidden="1" customWidth="1"/>
    <col min="5" max="5" width="15.28125" style="0" customWidth="1"/>
    <col min="6" max="6" width="15.7109375" style="0" customWidth="1"/>
    <col min="7" max="7" width="25.57421875" style="0" customWidth="1"/>
    <col min="8" max="8" width="16.8515625" style="0" customWidth="1"/>
  </cols>
  <sheetData>
    <row r="1" spans="3:8" ht="12.75">
      <c r="C1" s="65" t="s">
        <v>80</v>
      </c>
      <c r="D1" s="65"/>
      <c r="E1" s="65"/>
      <c r="F1" s="65"/>
      <c r="G1" s="65"/>
      <c r="H1" s="65"/>
    </row>
    <row r="2" spans="3:8" ht="12.75">
      <c r="C2" s="65" t="s">
        <v>87</v>
      </c>
      <c r="D2" s="65"/>
      <c r="E2" s="65"/>
      <c r="F2" s="65"/>
      <c r="G2" s="65"/>
      <c r="H2" s="65"/>
    </row>
    <row r="3" spans="3:8" ht="12.75">
      <c r="C3" s="65" t="s">
        <v>81</v>
      </c>
      <c r="D3" s="65"/>
      <c r="E3" s="65"/>
      <c r="F3" s="65"/>
      <c r="G3" s="65"/>
      <c r="H3" s="65"/>
    </row>
    <row r="4" spans="3:8" ht="12.75">
      <c r="C4" s="65" t="s">
        <v>88</v>
      </c>
      <c r="D4" s="65"/>
      <c r="E4" s="65"/>
      <c r="F4" s="65"/>
      <c r="G4" s="65"/>
      <c r="H4" s="65"/>
    </row>
    <row r="6" spans="1:8" ht="18">
      <c r="A6" s="66" t="s">
        <v>89</v>
      </c>
      <c r="B6" s="66"/>
      <c r="C6" s="66"/>
      <c r="D6" s="66"/>
      <c r="E6" s="66"/>
      <c r="F6" s="66"/>
      <c r="G6" s="66"/>
      <c r="H6" s="66"/>
    </row>
    <row r="9" spans="1:8" s="48" customFormat="1" ht="38.25">
      <c r="A9" s="46" t="s">
        <v>56</v>
      </c>
      <c r="B9" s="46" t="s">
        <v>0</v>
      </c>
      <c r="C9" s="46" t="s">
        <v>63</v>
      </c>
      <c r="D9" s="46" t="s">
        <v>1</v>
      </c>
      <c r="E9" s="46" t="s">
        <v>1</v>
      </c>
      <c r="F9" s="46" t="s">
        <v>63</v>
      </c>
      <c r="G9" s="46" t="s">
        <v>54</v>
      </c>
      <c r="H9" s="47" t="s">
        <v>22</v>
      </c>
    </row>
    <row r="10" spans="1:8" s="3" customFormat="1" ht="15" hidden="1">
      <c r="A10" s="19">
        <v>600</v>
      </c>
      <c r="B10" s="2" t="s">
        <v>2</v>
      </c>
      <c r="C10" s="6">
        <f>SUM(C11)</f>
        <v>4128343</v>
      </c>
      <c r="D10" s="6">
        <f>SUM(D11)</f>
        <v>0</v>
      </c>
      <c r="E10" s="6">
        <f>SUM(E11)</f>
        <v>0</v>
      </c>
      <c r="F10" s="6">
        <f>SUM(F11)</f>
        <v>4128343</v>
      </c>
      <c r="G10" s="54" t="s">
        <v>21</v>
      </c>
      <c r="H10" s="30"/>
    </row>
    <row r="11" spans="1:8" s="5" customFormat="1" ht="15" hidden="1">
      <c r="A11" s="75">
        <v>60014</v>
      </c>
      <c r="B11" s="17" t="s">
        <v>3</v>
      </c>
      <c r="C11" s="7">
        <f>SUM(C15+C17+C18+C21+C22+C26+C20+C19+C23+C24+C25)</f>
        <v>4128343</v>
      </c>
      <c r="D11" s="7"/>
      <c r="E11" s="7">
        <f>SUM(E15+E17+E18+E21+E22+E26+E20+E19+E23+E24+E25)</f>
        <v>0</v>
      </c>
      <c r="F11" s="7">
        <f>SUM(F15+F17+F18+F21+F22+F26+F20+F19+F23+F24+F25)</f>
        <v>4128343</v>
      </c>
      <c r="G11" s="51" t="s">
        <v>21</v>
      </c>
      <c r="H11" s="31"/>
    </row>
    <row r="12" spans="1:8" s="15" customFormat="1" ht="14.25" customHeight="1" hidden="1">
      <c r="A12" s="76"/>
      <c r="B12" s="18"/>
      <c r="C12" s="16"/>
      <c r="D12" s="16"/>
      <c r="E12" s="16"/>
      <c r="F12" s="16"/>
      <c r="G12" s="55"/>
      <c r="H12" s="32"/>
    </row>
    <row r="13" spans="1:8" s="15" customFormat="1" ht="14.25" customHeight="1" hidden="1">
      <c r="A13" s="76"/>
      <c r="B13" s="18"/>
      <c r="C13" s="16"/>
      <c r="D13" s="16"/>
      <c r="E13" s="16"/>
      <c r="F13" s="16"/>
      <c r="G13" s="55"/>
      <c r="H13" s="32"/>
    </row>
    <row r="14" spans="1:8" s="11" customFormat="1" ht="14.25" customHeight="1" hidden="1">
      <c r="A14" s="76"/>
      <c r="B14" s="12"/>
      <c r="C14" s="10"/>
      <c r="D14" s="10"/>
      <c r="E14" s="10"/>
      <c r="F14" s="10"/>
      <c r="G14" s="49"/>
      <c r="H14" s="32"/>
    </row>
    <row r="15" spans="1:8" s="58" customFormat="1" ht="18.75" customHeight="1" hidden="1">
      <c r="A15" s="76"/>
      <c r="B15" s="39" t="s">
        <v>48</v>
      </c>
      <c r="C15" s="60">
        <f>SUM(C16)</f>
        <v>1660512</v>
      </c>
      <c r="D15" s="60"/>
      <c r="E15" s="60">
        <f>SUM(E16)</f>
        <v>0</v>
      </c>
      <c r="F15" s="60">
        <f>SUM(F16)</f>
        <v>1660512</v>
      </c>
      <c r="G15" s="49" t="s">
        <v>21</v>
      </c>
      <c r="H15" s="32"/>
    </row>
    <row r="16" spans="1:8" s="38" customFormat="1" ht="33.75" hidden="1">
      <c r="A16" s="76"/>
      <c r="B16" s="59" t="s">
        <v>55</v>
      </c>
      <c r="C16" s="61">
        <v>1660512</v>
      </c>
      <c r="D16" s="61"/>
      <c r="E16" s="61"/>
      <c r="F16" s="61">
        <f>SUM(C16:E16)</f>
        <v>1660512</v>
      </c>
      <c r="G16" s="49" t="s">
        <v>28</v>
      </c>
      <c r="H16" s="32" t="s">
        <v>70</v>
      </c>
    </row>
    <row r="17" spans="1:8" s="38" customFormat="1" ht="28.5" hidden="1">
      <c r="A17" s="76"/>
      <c r="B17" s="12" t="s">
        <v>31</v>
      </c>
      <c r="C17" s="57">
        <v>662049</v>
      </c>
      <c r="D17" s="57"/>
      <c r="E17" s="57"/>
      <c r="F17" s="57">
        <f>SUM(C17:E17)</f>
        <v>662049</v>
      </c>
      <c r="G17" s="49" t="s">
        <v>28</v>
      </c>
      <c r="H17" s="32" t="s">
        <v>72</v>
      </c>
    </row>
    <row r="18" spans="1:8" s="38" customFormat="1" ht="28.5" hidden="1">
      <c r="A18" s="76"/>
      <c r="B18" s="12" t="s">
        <v>32</v>
      </c>
      <c r="C18" s="57">
        <v>59780</v>
      </c>
      <c r="D18" s="57"/>
      <c r="E18" s="57"/>
      <c r="F18" s="57">
        <f aca="true" t="shared" si="0" ref="F18:F26">SUM(C18:E18)</f>
        <v>59780</v>
      </c>
      <c r="G18" s="49" t="s">
        <v>28</v>
      </c>
      <c r="H18" s="32" t="s">
        <v>26</v>
      </c>
    </row>
    <row r="19" spans="1:8" s="38" customFormat="1" ht="42.75" hidden="1">
      <c r="A19" s="76"/>
      <c r="B19" s="12" t="s">
        <v>57</v>
      </c>
      <c r="C19" s="57">
        <v>345826</v>
      </c>
      <c r="D19" s="57"/>
      <c r="E19" s="57"/>
      <c r="F19" s="57">
        <f t="shared" si="0"/>
        <v>345826</v>
      </c>
      <c r="G19" s="49" t="s">
        <v>28</v>
      </c>
      <c r="H19" s="32" t="s">
        <v>71</v>
      </c>
    </row>
    <row r="20" spans="1:8" s="38" customFormat="1" ht="14.25" hidden="1">
      <c r="A20" s="76"/>
      <c r="B20" s="12" t="s">
        <v>52</v>
      </c>
      <c r="C20" s="57">
        <v>340643</v>
      </c>
      <c r="D20" s="57"/>
      <c r="E20" s="57"/>
      <c r="F20" s="57">
        <f t="shared" si="0"/>
        <v>340643</v>
      </c>
      <c r="G20" s="49" t="s">
        <v>21</v>
      </c>
      <c r="H20" s="32" t="s">
        <v>26</v>
      </c>
    </row>
    <row r="21" spans="1:8" s="38" customFormat="1" ht="28.5" hidden="1">
      <c r="A21" s="76"/>
      <c r="B21" s="12" t="s">
        <v>58</v>
      </c>
      <c r="C21" s="10">
        <v>400000</v>
      </c>
      <c r="D21" s="10"/>
      <c r="E21" s="10"/>
      <c r="F21" s="57">
        <f t="shared" si="0"/>
        <v>400000</v>
      </c>
      <c r="G21" s="49" t="s">
        <v>28</v>
      </c>
      <c r="H21" s="32" t="s">
        <v>59</v>
      </c>
    </row>
    <row r="22" spans="1:8" s="38" customFormat="1" ht="28.5" hidden="1">
      <c r="A22" s="76"/>
      <c r="B22" s="12" t="s">
        <v>44</v>
      </c>
      <c r="C22" s="10">
        <v>222308</v>
      </c>
      <c r="D22" s="10"/>
      <c r="E22" s="10"/>
      <c r="F22" s="57">
        <f t="shared" si="0"/>
        <v>222308</v>
      </c>
      <c r="G22" s="49" t="s">
        <v>28</v>
      </c>
      <c r="H22" s="32" t="s">
        <v>26</v>
      </c>
    </row>
    <row r="23" spans="1:8" s="38" customFormat="1" ht="28.5" hidden="1">
      <c r="A23" s="76"/>
      <c r="B23" s="39" t="s">
        <v>61</v>
      </c>
      <c r="C23" s="36">
        <v>158600</v>
      </c>
      <c r="D23" s="36"/>
      <c r="E23" s="36"/>
      <c r="F23" s="57">
        <f t="shared" si="0"/>
        <v>158600</v>
      </c>
      <c r="G23" s="49" t="s">
        <v>28</v>
      </c>
      <c r="H23" s="32" t="s">
        <v>60</v>
      </c>
    </row>
    <row r="24" spans="1:8" s="38" customFormat="1" ht="28.5" hidden="1">
      <c r="A24" s="76"/>
      <c r="B24" s="39" t="s">
        <v>62</v>
      </c>
      <c r="C24" s="36">
        <v>96380</v>
      </c>
      <c r="D24" s="36"/>
      <c r="E24" s="36"/>
      <c r="F24" s="57">
        <f t="shared" si="0"/>
        <v>96380</v>
      </c>
      <c r="G24" s="49" t="s">
        <v>28</v>
      </c>
      <c r="H24" s="32" t="s">
        <v>60</v>
      </c>
    </row>
    <row r="25" spans="1:8" s="38" customFormat="1" ht="28.5" hidden="1">
      <c r="A25" s="76"/>
      <c r="B25" s="39" t="s">
        <v>69</v>
      </c>
      <c r="C25" s="36">
        <v>66120</v>
      </c>
      <c r="D25" s="36"/>
      <c r="E25" s="36"/>
      <c r="F25" s="57">
        <f t="shared" si="0"/>
        <v>66120</v>
      </c>
      <c r="G25" s="49" t="s">
        <v>28</v>
      </c>
      <c r="H25" s="32" t="s">
        <v>60</v>
      </c>
    </row>
    <row r="26" spans="1:8" s="38" customFormat="1" ht="28.5" hidden="1">
      <c r="A26" s="77"/>
      <c r="B26" s="39" t="s">
        <v>45</v>
      </c>
      <c r="C26" s="36">
        <v>116125</v>
      </c>
      <c r="D26" s="36"/>
      <c r="E26" s="36"/>
      <c r="F26" s="57">
        <f t="shared" si="0"/>
        <v>116125</v>
      </c>
      <c r="G26" s="49" t="s">
        <v>28</v>
      </c>
      <c r="H26" s="32" t="s">
        <v>26</v>
      </c>
    </row>
    <row r="27" spans="1:8" s="38" customFormat="1" ht="15" hidden="1">
      <c r="A27" s="24">
        <v>700</v>
      </c>
      <c r="B27" s="25" t="s">
        <v>18</v>
      </c>
      <c r="C27" s="26">
        <f>SUM(C28)</f>
        <v>259000</v>
      </c>
      <c r="D27" s="26"/>
      <c r="E27" s="26">
        <f>SUM(E28)</f>
        <v>0</v>
      </c>
      <c r="F27" s="26">
        <f>SUM(F28)</f>
        <v>259000</v>
      </c>
      <c r="G27" s="50" t="s">
        <v>21</v>
      </c>
      <c r="H27" s="34"/>
    </row>
    <row r="28" spans="1:8" s="38" customFormat="1" ht="15" customHeight="1" hidden="1">
      <c r="A28" s="69">
        <v>70005</v>
      </c>
      <c r="B28" s="27" t="s">
        <v>19</v>
      </c>
      <c r="C28" s="20">
        <f>SUM(C29:C30)</f>
        <v>259000</v>
      </c>
      <c r="D28" s="20"/>
      <c r="E28" s="20">
        <f>SUM(E29:E30)</f>
        <v>0</v>
      </c>
      <c r="F28" s="20">
        <f>SUM(F29:F30)</f>
        <v>259000</v>
      </c>
      <c r="G28" s="51" t="s">
        <v>21</v>
      </c>
      <c r="H28" s="32"/>
    </row>
    <row r="29" spans="1:8" s="38" customFormat="1" ht="31.5" customHeight="1" hidden="1">
      <c r="A29" s="72"/>
      <c r="B29" s="13" t="s">
        <v>51</v>
      </c>
      <c r="C29" s="10">
        <v>24000</v>
      </c>
      <c r="D29" s="10"/>
      <c r="E29" s="10"/>
      <c r="F29" s="10">
        <f>SUM(C29:E29)</f>
        <v>24000</v>
      </c>
      <c r="G29" s="49" t="s">
        <v>28</v>
      </c>
      <c r="H29" s="32" t="s">
        <v>26</v>
      </c>
    </row>
    <row r="30" spans="1:8" s="38" customFormat="1" ht="31.5" customHeight="1" hidden="1">
      <c r="A30" s="70"/>
      <c r="B30" s="13" t="s">
        <v>64</v>
      </c>
      <c r="C30" s="10">
        <v>235000</v>
      </c>
      <c r="D30" s="10"/>
      <c r="E30" s="10"/>
      <c r="F30" s="10">
        <f>SUM(C30:E30)</f>
        <v>235000</v>
      </c>
      <c r="G30" s="49" t="s">
        <v>28</v>
      </c>
      <c r="H30" s="32" t="s">
        <v>26</v>
      </c>
    </row>
    <row r="31" spans="1:8" s="3" customFormat="1" ht="15" hidden="1">
      <c r="A31" s="19">
        <v>710</v>
      </c>
      <c r="B31" s="2" t="s">
        <v>4</v>
      </c>
      <c r="C31" s="6">
        <f>SUM(C32)</f>
        <v>8000</v>
      </c>
      <c r="D31" s="6">
        <f>SUM(D32)</f>
        <v>0</v>
      </c>
      <c r="E31" s="6">
        <f>SUM(E32)</f>
        <v>0</v>
      </c>
      <c r="F31" s="6">
        <f>SUM(F32)</f>
        <v>8000</v>
      </c>
      <c r="G31" s="54" t="s">
        <v>21</v>
      </c>
      <c r="H31" s="30"/>
    </row>
    <row r="32" spans="1:8" s="5" customFormat="1" ht="15" hidden="1">
      <c r="A32" s="69">
        <v>71015</v>
      </c>
      <c r="B32" s="4" t="s">
        <v>10</v>
      </c>
      <c r="C32" s="7">
        <f>SUM(C33:C34)</f>
        <v>8000</v>
      </c>
      <c r="D32" s="7">
        <f>SUM(D34)</f>
        <v>0</v>
      </c>
      <c r="E32" s="7">
        <f>SUM(E33:E34)</f>
        <v>0</v>
      </c>
      <c r="F32" s="7">
        <f>SUM(F33:F34)</f>
        <v>8000</v>
      </c>
      <c r="G32" s="51" t="s">
        <v>21</v>
      </c>
      <c r="H32" s="31"/>
    </row>
    <row r="33" spans="1:8" s="5" customFormat="1" ht="15" hidden="1">
      <c r="A33" s="72"/>
      <c r="B33" s="62" t="s">
        <v>36</v>
      </c>
      <c r="C33" s="10">
        <v>4000</v>
      </c>
      <c r="D33" s="10"/>
      <c r="E33" s="10"/>
      <c r="F33" s="10">
        <f>SUM(C33:E33)</f>
        <v>4000</v>
      </c>
      <c r="G33" s="49" t="s">
        <v>38</v>
      </c>
      <c r="H33" s="32" t="s">
        <v>39</v>
      </c>
    </row>
    <row r="34" spans="1:8" s="11" customFormat="1" ht="14.25" hidden="1">
      <c r="A34" s="70"/>
      <c r="B34" s="12" t="s">
        <v>37</v>
      </c>
      <c r="C34" s="10">
        <v>4000</v>
      </c>
      <c r="D34" s="10"/>
      <c r="E34" s="10"/>
      <c r="F34" s="10">
        <f>SUM(C34:E34)</f>
        <v>4000</v>
      </c>
      <c r="G34" s="49" t="s">
        <v>38</v>
      </c>
      <c r="H34" s="32" t="s">
        <v>39</v>
      </c>
    </row>
    <row r="35" spans="1:8" s="3" customFormat="1" ht="15">
      <c r="A35" s="19">
        <v>750</v>
      </c>
      <c r="B35" s="2" t="s">
        <v>5</v>
      </c>
      <c r="C35" s="6">
        <f>SUM(C38+C36)</f>
        <v>79153</v>
      </c>
      <c r="D35" s="6" t="e">
        <f>SUM(D38)</f>
        <v>#REF!</v>
      </c>
      <c r="E35" s="6">
        <f>SUM(E38+E36)</f>
        <v>18080</v>
      </c>
      <c r="F35" s="6">
        <f>SUM(F38+F36)</f>
        <v>97233</v>
      </c>
      <c r="G35" s="54" t="s">
        <v>21</v>
      </c>
      <c r="H35" s="30"/>
    </row>
    <row r="36" spans="1:8" s="41" customFormat="1" ht="15" hidden="1">
      <c r="A36" s="67">
        <v>75019</v>
      </c>
      <c r="B36" s="42" t="s">
        <v>20</v>
      </c>
      <c r="C36" s="43">
        <f>SUM(C37)</f>
        <v>3500</v>
      </c>
      <c r="D36" s="43"/>
      <c r="E36" s="43">
        <f>SUM(E37)</f>
        <v>0</v>
      </c>
      <c r="F36" s="43">
        <f>SUM(F37)</f>
        <v>3500</v>
      </c>
      <c r="G36" s="52" t="s">
        <v>21</v>
      </c>
      <c r="H36" s="40"/>
    </row>
    <row r="37" spans="1:8" s="21" customFormat="1" ht="28.5" hidden="1">
      <c r="A37" s="68"/>
      <c r="B37" s="44" t="s">
        <v>27</v>
      </c>
      <c r="C37" s="45">
        <v>3500</v>
      </c>
      <c r="D37" s="45"/>
      <c r="E37" s="45"/>
      <c r="F37" s="45">
        <f>SUM(C37:E37)</f>
        <v>3500</v>
      </c>
      <c r="G37" s="49" t="s">
        <v>28</v>
      </c>
      <c r="H37" s="33" t="s">
        <v>26</v>
      </c>
    </row>
    <row r="38" spans="1:8" s="5" customFormat="1" ht="15">
      <c r="A38" s="69">
        <v>75020</v>
      </c>
      <c r="B38" s="4" t="s">
        <v>6</v>
      </c>
      <c r="C38" s="7">
        <f>SUM(C39:C41)</f>
        <v>75653</v>
      </c>
      <c r="D38" s="7" t="e">
        <f>SUM(D39+#REF!+#REF!+#REF!+#REF!)</f>
        <v>#REF!</v>
      </c>
      <c r="E38" s="7">
        <f>SUM(E39:E41)</f>
        <v>18080</v>
      </c>
      <c r="F38" s="7">
        <f>SUM(F39:F41)</f>
        <v>93733</v>
      </c>
      <c r="G38" s="51" t="s">
        <v>21</v>
      </c>
      <c r="H38" s="31"/>
    </row>
    <row r="39" spans="1:8" s="1" customFormat="1" ht="29.25" customHeight="1" hidden="1">
      <c r="A39" s="72"/>
      <c r="B39" s="13" t="s">
        <v>33</v>
      </c>
      <c r="C39" s="10">
        <v>25653</v>
      </c>
      <c r="D39" s="9"/>
      <c r="E39" s="9"/>
      <c r="F39" s="45">
        <f>SUM(C39:E39)</f>
        <v>25653</v>
      </c>
      <c r="G39" s="49" t="s">
        <v>28</v>
      </c>
      <c r="H39" s="32" t="s">
        <v>26</v>
      </c>
    </row>
    <row r="40" spans="1:8" s="1" customFormat="1" ht="29.25" customHeight="1">
      <c r="A40" s="72"/>
      <c r="B40" s="13" t="s">
        <v>85</v>
      </c>
      <c r="C40" s="10">
        <v>0</v>
      </c>
      <c r="D40" s="9"/>
      <c r="E40" s="9">
        <v>18080</v>
      </c>
      <c r="F40" s="45">
        <f>SUM(C40:E40)</f>
        <v>18080</v>
      </c>
      <c r="G40" s="49" t="s">
        <v>28</v>
      </c>
      <c r="H40" s="32" t="s">
        <v>26</v>
      </c>
    </row>
    <row r="41" spans="1:8" s="1" customFormat="1" ht="29.25" customHeight="1" hidden="1">
      <c r="A41" s="72"/>
      <c r="B41" s="13" t="s">
        <v>16</v>
      </c>
      <c r="C41" s="10">
        <v>50000</v>
      </c>
      <c r="D41" s="9"/>
      <c r="E41" s="9"/>
      <c r="F41" s="45">
        <f>SUM(C41:E41)</f>
        <v>50000</v>
      </c>
      <c r="G41" s="49" t="s">
        <v>28</v>
      </c>
      <c r="H41" s="32" t="s">
        <v>26</v>
      </c>
    </row>
    <row r="42" spans="1:8" s="3" customFormat="1" ht="15">
      <c r="A42" s="19">
        <v>754</v>
      </c>
      <c r="B42" s="2" t="s">
        <v>7</v>
      </c>
      <c r="C42" s="6">
        <f>SUM(C43+C46)</f>
        <v>921128</v>
      </c>
      <c r="D42" s="6" t="e">
        <f>SUM(D43+#REF!)</f>
        <v>#REF!</v>
      </c>
      <c r="E42" s="6">
        <f>SUM(E43+E46)</f>
        <v>20000</v>
      </c>
      <c r="F42" s="6">
        <f>SUM(F43+F46)</f>
        <v>941128</v>
      </c>
      <c r="G42" s="54" t="s">
        <v>21</v>
      </c>
      <c r="H42" s="30"/>
    </row>
    <row r="43" spans="1:8" s="5" customFormat="1" ht="15" hidden="1">
      <c r="A43" s="69">
        <v>75411</v>
      </c>
      <c r="B43" s="4" t="s">
        <v>8</v>
      </c>
      <c r="C43" s="7">
        <f>SUM(C44:C45)</f>
        <v>815000</v>
      </c>
      <c r="D43" s="7" t="e">
        <f>SUM(#REF!+#REF!)</f>
        <v>#REF!</v>
      </c>
      <c r="E43" s="7">
        <f>SUM(E44:E45)</f>
        <v>0</v>
      </c>
      <c r="F43" s="7">
        <f>SUM(F44:F45)</f>
        <v>815000</v>
      </c>
      <c r="G43" s="51" t="s">
        <v>21</v>
      </c>
      <c r="H43" s="31"/>
    </row>
    <row r="44" spans="1:8" s="5" customFormat="1" ht="15" hidden="1">
      <c r="A44" s="72"/>
      <c r="B44" s="12" t="s">
        <v>40</v>
      </c>
      <c r="C44" s="10">
        <v>808000</v>
      </c>
      <c r="D44" s="10"/>
      <c r="E44" s="10"/>
      <c r="F44" s="45">
        <f>SUM(C44:E44)</f>
        <v>808000</v>
      </c>
      <c r="G44" s="49" t="s">
        <v>42</v>
      </c>
      <c r="H44" s="32" t="s">
        <v>39</v>
      </c>
    </row>
    <row r="45" spans="1:8" s="5" customFormat="1" ht="57" hidden="1">
      <c r="A45" s="72"/>
      <c r="B45" s="12" t="s">
        <v>41</v>
      </c>
      <c r="C45" s="10">
        <v>7000</v>
      </c>
      <c r="D45" s="10"/>
      <c r="E45" s="10"/>
      <c r="F45" s="45">
        <f>SUM(C45:E45)</f>
        <v>7000</v>
      </c>
      <c r="G45" s="49" t="s">
        <v>42</v>
      </c>
      <c r="H45" s="32" t="s">
        <v>39</v>
      </c>
    </row>
    <row r="46" spans="1:8" s="5" customFormat="1" ht="15">
      <c r="A46" s="72">
        <v>75421</v>
      </c>
      <c r="B46" s="17" t="s">
        <v>82</v>
      </c>
      <c r="C46" s="7">
        <f>SUM(C47)</f>
        <v>106128</v>
      </c>
      <c r="D46" s="7"/>
      <c r="E46" s="7">
        <f>SUM(E47)</f>
        <v>20000</v>
      </c>
      <c r="F46" s="7">
        <f>SUM(F47)</f>
        <v>126128</v>
      </c>
      <c r="G46" s="63"/>
      <c r="H46" s="64"/>
    </row>
    <row r="47" spans="1:8" s="5" customFormat="1" ht="42.75">
      <c r="A47" s="70"/>
      <c r="B47" s="12" t="s">
        <v>83</v>
      </c>
      <c r="C47" s="10">
        <v>106128</v>
      </c>
      <c r="D47" s="10"/>
      <c r="E47" s="10">
        <v>20000</v>
      </c>
      <c r="F47" s="45">
        <f>SUM(C47:E47)</f>
        <v>126128</v>
      </c>
      <c r="G47" s="49" t="s">
        <v>28</v>
      </c>
      <c r="H47" s="32" t="s">
        <v>84</v>
      </c>
    </row>
    <row r="48" spans="1:8" s="3" customFormat="1" ht="15" hidden="1">
      <c r="A48" s="19">
        <v>801</v>
      </c>
      <c r="B48" s="2" t="s">
        <v>73</v>
      </c>
      <c r="C48" s="6">
        <f>SUM(C51+C49)</f>
        <v>35400</v>
      </c>
      <c r="D48" s="6" t="e">
        <f>SUM(D51+#REF!+#REF!+#REF!)</f>
        <v>#REF!</v>
      </c>
      <c r="E48" s="6">
        <f>SUM(E51+E49)</f>
        <v>0</v>
      </c>
      <c r="F48" s="6">
        <f>SUM(F51+F49)</f>
        <v>35400</v>
      </c>
      <c r="G48" s="54" t="s">
        <v>21</v>
      </c>
      <c r="H48" s="30"/>
    </row>
    <row r="49" spans="1:8" s="5" customFormat="1" ht="15" hidden="1">
      <c r="A49" s="69">
        <v>80130</v>
      </c>
      <c r="B49" s="4" t="s">
        <v>76</v>
      </c>
      <c r="C49" s="7">
        <f>SUM(C50)</f>
        <v>17000</v>
      </c>
      <c r="D49" s="7" t="e">
        <f>SUM(D52+#REF!+#REF!+#REF!+#REF!+#REF!+#REF!+#REF!)</f>
        <v>#REF!</v>
      </c>
      <c r="E49" s="7">
        <f>SUM(E50)</f>
        <v>0</v>
      </c>
      <c r="F49" s="7">
        <f>SUM(F50)</f>
        <v>17000</v>
      </c>
      <c r="G49" s="51" t="s">
        <v>21</v>
      </c>
      <c r="H49" s="31"/>
    </row>
    <row r="50" spans="1:8" s="5" customFormat="1" ht="28.5" hidden="1">
      <c r="A50" s="70"/>
      <c r="B50" s="12" t="s">
        <v>77</v>
      </c>
      <c r="C50" s="10">
        <v>17000</v>
      </c>
      <c r="D50" s="10"/>
      <c r="E50" s="10"/>
      <c r="F50" s="45">
        <f>SUM(C50:E50)</f>
        <v>17000</v>
      </c>
      <c r="G50" s="49" t="s">
        <v>78</v>
      </c>
      <c r="H50" s="31" t="s">
        <v>26</v>
      </c>
    </row>
    <row r="51" spans="1:8" s="5" customFormat="1" ht="15" hidden="1">
      <c r="A51" s="69">
        <v>80195</v>
      </c>
      <c r="B51" s="4" t="s">
        <v>74</v>
      </c>
      <c r="C51" s="7">
        <f>SUM(C52)</f>
        <v>18400</v>
      </c>
      <c r="D51" s="7" t="e">
        <f>SUM(D54+#REF!+#REF!+#REF!+#REF!+#REF!+#REF!+#REF!)</f>
        <v>#REF!</v>
      </c>
      <c r="E51" s="7">
        <f>SUM(E52)</f>
        <v>0</v>
      </c>
      <c r="F51" s="7">
        <f>SUM(F52)</f>
        <v>18400</v>
      </c>
      <c r="G51" s="51" t="s">
        <v>21</v>
      </c>
      <c r="H51" s="31"/>
    </row>
    <row r="52" spans="1:8" s="5" customFormat="1" ht="42.75" hidden="1">
      <c r="A52" s="70"/>
      <c r="B52" s="12" t="s">
        <v>75</v>
      </c>
      <c r="C52" s="10">
        <v>18400</v>
      </c>
      <c r="D52" s="10"/>
      <c r="E52" s="10"/>
      <c r="F52" s="45">
        <f>SUM(C52:E52)</f>
        <v>18400</v>
      </c>
      <c r="G52" s="49" t="s">
        <v>28</v>
      </c>
      <c r="H52" s="31" t="s">
        <v>79</v>
      </c>
    </row>
    <row r="53" spans="1:8" s="3" customFormat="1" ht="15">
      <c r="A53" s="19">
        <v>851</v>
      </c>
      <c r="B53" s="2" t="s">
        <v>46</v>
      </c>
      <c r="C53" s="6">
        <f>SUM(C54)</f>
        <v>302282</v>
      </c>
      <c r="D53" s="6" t="e">
        <f>SUM(D54+#REF!+#REF!+#REF!)</f>
        <v>#REF!</v>
      </c>
      <c r="E53" s="6">
        <f>SUM(E54)</f>
        <v>44222</v>
      </c>
      <c r="F53" s="6">
        <f>SUM(F54)</f>
        <v>346504</v>
      </c>
      <c r="G53" s="54" t="s">
        <v>21</v>
      </c>
      <c r="H53" s="30"/>
    </row>
    <row r="54" spans="1:8" s="5" customFormat="1" ht="15">
      <c r="A54" s="69">
        <v>85111</v>
      </c>
      <c r="B54" s="4" t="s">
        <v>29</v>
      </c>
      <c r="C54" s="7">
        <f>SUM(C55:C57)</f>
        <v>302282</v>
      </c>
      <c r="D54" s="7" t="e">
        <f>SUM(D57+#REF!+#REF!+#REF!+#REF!+#REF!+#REF!+#REF!)</f>
        <v>#REF!</v>
      </c>
      <c r="E54" s="7">
        <f>SUM(E55:E57)</f>
        <v>44222</v>
      </c>
      <c r="F54" s="7">
        <f>SUM(F55:F57)</f>
        <v>346504</v>
      </c>
      <c r="G54" s="51" t="s">
        <v>21</v>
      </c>
      <c r="H54" s="31"/>
    </row>
    <row r="55" spans="1:8" s="5" customFormat="1" ht="71.25" hidden="1">
      <c r="A55" s="72"/>
      <c r="B55" s="12" t="s">
        <v>53</v>
      </c>
      <c r="C55" s="10">
        <v>278250</v>
      </c>
      <c r="D55" s="10"/>
      <c r="E55" s="10"/>
      <c r="F55" s="45">
        <f>SUM(C55:E55)</f>
        <v>278250</v>
      </c>
      <c r="G55" s="49" t="s">
        <v>28</v>
      </c>
      <c r="H55" s="31" t="s">
        <v>26</v>
      </c>
    </row>
    <row r="56" spans="1:8" s="5" customFormat="1" ht="71.25">
      <c r="A56" s="72"/>
      <c r="B56" s="12" t="s">
        <v>86</v>
      </c>
      <c r="C56" s="10">
        <v>0</v>
      </c>
      <c r="D56" s="10"/>
      <c r="E56" s="10">
        <v>44222</v>
      </c>
      <c r="F56" s="45">
        <f>SUM(C56:E56)</f>
        <v>44222</v>
      </c>
      <c r="G56" s="49" t="s">
        <v>28</v>
      </c>
      <c r="H56" s="31" t="s">
        <v>26</v>
      </c>
    </row>
    <row r="57" spans="1:8" s="1" customFormat="1" ht="42.75" hidden="1">
      <c r="A57" s="70"/>
      <c r="B57" s="12" t="s">
        <v>47</v>
      </c>
      <c r="C57" s="10">
        <v>24032</v>
      </c>
      <c r="D57" s="10"/>
      <c r="E57" s="10"/>
      <c r="F57" s="45">
        <f>SUM(C57:E57)</f>
        <v>24032</v>
      </c>
      <c r="G57" s="49" t="s">
        <v>28</v>
      </c>
      <c r="H57" s="32" t="s">
        <v>30</v>
      </c>
    </row>
    <row r="58" spans="1:8" s="23" customFormat="1" ht="15.75" hidden="1">
      <c r="A58" s="24">
        <v>852</v>
      </c>
      <c r="B58" s="25" t="s">
        <v>11</v>
      </c>
      <c r="C58" s="26">
        <f>SUM(C59+C61)</f>
        <v>19000</v>
      </c>
      <c r="D58" s="26" t="e">
        <f>SUM(D59)</f>
        <v>#REF!</v>
      </c>
      <c r="E58" s="26">
        <f>SUM(E59+E61)</f>
        <v>0</v>
      </c>
      <c r="F58" s="26">
        <f>SUM(F59+F61)</f>
        <v>19000</v>
      </c>
      <c r="G58" s="50" t="s">
        <v>21</v>
      </c>
      <c r="H58" s="34"/>
    </row>
    <row r="59" spans="1:8" s="1" customFormat="1" ht="15" hidden="1">
      <c r="A59" s="69">
        <v>85202</v>
      </c>
      <c r="B59" s="27" t="s">
        <v>12</v>
      </c>
      <c r="C59" s="20">
        <f>SUM(C60:C60)</f>
        <v>12000</v>
      </c>
      <c r="D59" s="20" t="e">
        <f>SUM(#REF!+#REF!)</f>
        <v>#REF!</v>
      </c>
      <c r="E59" s="20">
        <f>SUM(E60:E60)</f>
        <v>0</v>
      </c>
      <c r="F59" s="20">
        <f>SUM(F60:F60)</f>
        <v>12000</v>
      </c>
      <c r="G59" s="51" t="s">
        <v>21</v>
      </c>
      <c r="H59" s="32"/>
    </row>
    <row r="60" spans="1:8" s="1" customFormat="1" ht="28.5" hidden="1">
      <c r="A60" s="70"/>
      <c r="B60" s="12" t="s">
        <v>34</v>
      </c>
      <c r="C60" s="10">
        <v>12000</v>
      </c>
      <c r="D60" s="10"/>
      <c r="E60" s="10"/>
      <c r="F60" s="45">
        <f>SUM(C60:E60)</f>
        <v>12000</v>
      </c>
      <c r="G60" s="49" t="s">
        <v>35</v>
      </c>
      <c r="H60" s="32" t="s">
        <v>26</v>
      </c>
    </row>
    <row r="61" spans="1:8" s="1" customFormat="1" ht="15" hidden="1">
      <c r="A61" s="69">
        <v>85218</v>
      </c>
      <c r="B61" s="27" t="s">
        <v>23</v>
      </c>
      <c r="C61" s="20">
        <f>SUM(C62)</f>
        <v>7000</v>
      </c>
      <c r="D61" s="20" t="e">
        <f>SUM(#REF!+D62)</f>
        <v>#REF!</v>
      </c>
      <c r="E61" s="20">
        <f>SUM(E62)</f>
        <v>0</v>
      </c>
      <c r="F61" s="20">
        <f>SUM(F62)</f>
        <v>7000</v>
      </c>
      <c r="G61" s="51" t="s">
        <v>21</v>
      </c>
      <c r="H61" s="32"/>
    </row>
    <row r="62" spans="1:8" s="1" customFormat="1" ht="15" hidden="1">
      <c r="A62" s="72"/>
      <c r="B62" s="12" t="s">
        <v>24</v>
      </c>
      <c r="C62" s="10">
        <v>7000</v>
      </c>
      <c r="D62" s="10"/>
      <c r="E62" s="10"/>
      <c r="F62" s="45">
        <f>SUM(C62:E62)</f>
        <v>7000</v>
      </c>
      <c r="G62" s="49" t="s">
        <v>25</v>
      </c>
      <c r="H62" s="32" t="s">
        <v>26</v>
      </c>
    </row>
    <row r="63" spans="1:8" s="1" customFormat="1" ht="31.5" customHeight="1" hidden="1">
      <c r="A63" s="24">
        <v>853</v>
      </c>
      <c r="B63" s="25" t="s">
        <v>17</v>
      </c>
      <c r="C63" s="26">
        <f>SUM(C64)</f>
        <v>72853</v>
      </c>
      <c r="D63" s="26" t="e">
        <f>SUM(#REF!)</f>
        <v>#REF!</v>
      </c>
      <c r="E63" s="26">
        <f>SUM(E64)</f>
        <v>0</v>
      </c>
      <c r="F63" s="26">
        <f>SUM(F64)</f>
        <v>72853</v>
      </c>
      <c r="G63" s="50" t="s">
        <v>21</v>
      </c>
      <c r="H63" s="32"/>
    </row>
    <row r="64" spans="1:8" s="21" customFormat="1" ht="15" customHeight="1" hidden="1">
      <c r="A64" s="69">
        <v>85324</v>
      </c>
      <c r="B64" s="28" t="s">
        <v>15</v>
      </c>
      <c r="C64" s="29">
        <f>SUM(C65+C66)</f>
        <v>72853</v>
      </c>
      <c r="D64" s="29"/>
      <c r="E64" s="29">
        <f>SUM(E65+E66)</f>
        <v>0</v>
      </c>
      <c r="F64" s="29">
        <f>SUM(F65+F66)</f>
        <v>72853</v>
      </c>
      <c r="G64" s="52" t="s">
        <v>21</v>
      </c>
      <c r="H64" s="33"/>
    </row>
    <row r="65" spans="1:8" s="1" customFormat="1" ht="43.5" customHeight="1" hidden="1">
      <c r="A65" s="72"/>
      <c r="B65" s="22" t="s">
        <v>49</v>
      </c>
      <c r="C65" s="10">
        <v>6000</v>
      </c>
      <c r="D65" s="10"/>
      <c r="E65" s="10"/>
      <c r="F65" s="10">
        <f>SUM(C65:E65)</f>
        <v>6000</v>
      </c>
      <c r="G65" s="49" t="s">
        <v>28</v>
      </c>
      <c r="H65" s="32" t="s">
        <v>26</v>
      </c>
    </row>
    <row r="66" spans="1:8" s="1" customFormat="1" ht="60.75" customHeight="1" hidden="1">
      <c r="A66" s="70"/>
      <c r="B66" s="22" t="s">
        <v>68</v>
      </c>
      <c r="C66" s="10">
        <v>66853</v>
      </c>
      <c r="D66" s="10"/>
      <c r="E66" s="10"/>
      <c r="F66" s="10">
        <f>SUM(C66:E66)</f>
        <v>66853</v>
      </c>
      <c r="G66" s="49" t="s">
        <v>28</v>
      </c>
      <c r="H66" s="32" t="s">
        <v>26</v>
      </c>
    </row>
    <row r="67" spans="1:8" s="1" customFormat="1" ht="15" customHeight="1" hidden="1">
      <c r="A67" s="24">
        <v>854</v>
      </c>
      <c r="B67" s="25" t="s">
        <v>13</v>
      </c>
      <c r="C67" s="26">
        <f>SUM(C68)</f>
        <v>6088</v>
      </c>
      <c r="D67" s="26" t="e">
        <f>SUM(#REF!)</f>
        <v>#REF!</v>
      </c>
      <c r="E67" s="26">
        <f>SUM(E68)</f>
        <v>0</v>
      </c>
      <c r="F67" s="26">
        <f>SUM(F68)</f>
        <v>6088</v>
      </c>
      <c r="G67" s="50" t="s">
        <v>21</v>
      </c>
      <c r="H67" s="32"/>
    </row>
    <row r="68" spans="1:8" s="1" customFormat="1" ht="14.25" customHeight="1" hidden="1">
      <c r="A68" s="71">
        <v>85410</v>
      </c>
      <c r="B68" s="27" t="s">
        <v>14</v>
      </c>
      <c r="C68" s="37">
        <f>SUM(C69)</f>
        <v>6088</v>
      </c>
      <c r="D68" s="37"/>
      <c r="E68" s="37">
        <f>SUM(E69)</f>
        <v>0</v>
      </c>
      <c r="F68" s="37">
        <f>SUM(F69)</f>
        <v>6088</v>
      </c>
      <c r="G68" s="53" t="s">
        <v>21</v>
      </c>
      <c r="H68" s="31"/>
    </row>
    <row r="69" spans="1:8" s="1" customFormat="1" ht="30.75" customHeight="1" hidden="1">
      <c r="A69" s="71"/>
      <c r="B69" s="13" t="s">
        <v>50</v>
      </c>
      <c r="C69" s="10">
        <v>6088</v>
      </c>
      <c r="D69" s="35"/>
      <c r="E69" s="35"/>
      <c r="F69" s="10">
        <f>SUM(C69:E69)</f>
        <v>6088</v>
      </c>
      <c r="G69" s="49" t="s">
        <v>43</v>
      </c>
      <c r="H69" s="32" t="s">
        <v>26</v>
      </c>
    </row>
    <row r="70" spans="1:8" s="1" customFormat="1" ht="15" customHeight="1" hidden="1">
      <c r="A70" s="24">
        <v>926</v>
      </c>
      <c r="B70" s="25" t="s">
        <v>65</v>
      </c>
      <c r="C70" s="26">
        <f>SUM(C71)</f>
        <v>62001</v>
      </c>
      <c r="D70" s="26" t="e">
        <f>SUM(#REF!)</f>
        <v>#REF!</v>
      </c>
      <c r="E70" s="26">
        <f>SUM(E71)</f>
        <v>0</v>
      </c>
      <c r="F70" s="26">
        <f>SUM(F71)</f>
        <v>62001</v>
      </c>
      <c r="G70" s="50" t="s">
        <v>21</v>
      </c>
      <c r="H70" s="32"/>
    </row>
    <row r="71" spans="1:8" s="1" customFormat="1" ht="14.25" customHeight="1" hidden="1">
      <c r="A71" s="71">
        <v>92601</v>
      </c>
      <c r="B71" s="27" t="s">
        <v>66</v>
      </c>
      <c r="C71" s="37">
        <f>SUM(C72)</f>
        <v>62001</v>
      </c>
      <c r="D71" s="37"/>
      <c r="E71" s="37">
        <f>SUM(E72)</f>
        <v>0</v>
      </c>
      <c r="F71" s="37">
        <f>SUM(F72)</f>
        <v>62001</v>
      </c>
      <c r="G71" s="53" t="s">
        <v>21</v>
      </c>
      <c r="H71" s="31"/>
    </row>
    <row r="72" spans="1:8" s="1" customFormat="1" ht="30.75" customHeight="1" hidden="1">
      <c r="A72" s="71"/>
      <c r="B72" s="13" t="s">
        <v>67</v>
      </c>
      <c r="C72" s="10">
        <v>62001</v>
      </c>
      <c r="D72" s="35"/>
      <c r="E72" s="35"/>
      <c r="F72" s="10">
        <f>SUM(C72:E72)</f>
        <v>62001</v>
      </c>
      <c r="G72" s="49" t="s">
        <v>28</v>
      </c>
      <c r="H72" s="32" t="s">
        <v>26</v>
      </c>
    </row>
    <row r="73" spans="1:8" s="1" customFormat="1" ht="19.5" thickBot="1">
      <c r="A73" s="73" t="s">
        <v>9</v>
      </c>
      <c r="B73" s="74"/>
      <c r="C73" s="14">
        <f>SUM(C67+C63+C58+C53+C42+C35+C31+C27+C10+C70+C48)</f>
        <v>5893248</v>
      </c>
      <c r="D73" s="14" t="e">
        <f>SUM(#REF!+D53+D42+D35+D31+D10+#REF!+D58+D67+#REF!)</f>
        <v>#REF!</v>
      </c>
      <c r="E73" s="14">
        <f>SUM(E67+E63+E58+E53+E42+E35+E31+E27+E10+E70+E48)</f>
        <v>82302</v>
      </c>
      <c r="F73" s="14">
        <f>SUM(F67+F63+F58+F53+F42+F35+F31+F27+F10+F70+F48)</f>
        <v>5975550</v>
      </c>
      <c r="G73" s="56" t="s">
        <v>21</v>
      </c>
      <c r="H73" s="32"/>
    </row>
    <row r="74" spans="1:7" s="1" customFormat="1" ht="18.75" thickTop="1">
      <c r="A74" s="8"/>
      <c r="B74" s="8"/>
      <c r="C74" s="8"/>
      <c r="D74" s="8"/>
      <c r="E74" s="8"/>
      <c r="F74" s="8"/>
      <c r="G74" s="8"/>
    </row>
    <row r="75" spans="1:7" s="1" customFormat="1" ht="18">
      <c r="A75" s="8"/>
      <c r="B75" s="8"/>
      <c r="C75" s="8"/>
      <c r="D75" s="8"/>
      <c r="E75" s="8"/>
      <c r="F75" s="8"/>
      <c r="G75" s="8"/>
    </row>
    <row r="76" spans="1:7" s="1" customFormat="1" ht="18">
      <c r="A76" s="8"/>
      <c r="B76" s="8"/>
      <c r="C76" s="8"/>
      <c r="D76" s="8"/>
      <c r="E76" s="8"/>
      <c r="F76" s="8"/>
      <c r="G76" s="8"/>
    </row>
    <row r="77" spans="1:7" s="1" customFormat="1" ht="18">
      <c r="A77" s="8"/>
      <c r="B77" s="8"/>
      <c r="C77" s="8"/>
      <c r="D77" s="8"/>
      <c r="E77" s="8"/>
      <c r="F77" s="8"/>
      <c r="G77" s="8"/>
    </row>
    <row r="78" spans="1:7" s="1" customFormat="1" ht="18">
      <c r="A78" s="8"/>
      <c r="B78" s="8"/>
      <c r="C78" s="8"/>
      <c r="D78" s="8"/>
      <c r="E78" s="8"/>
      <c r="F78" s="8"/>
      <c r="G78" s="8"/>
    </row>
    <row r="79" spans="1:7" s="1" customFormat="1" ht="18">
      <c r="A79" s="8"/>
      <c r="B79" s="8"/>
      <c r="C79" s="8"/>
      <c r="D79" s="8"/>
      <c r="E79" s="8"/>
      <c r="F79" s="8"/>
      <c r="G79" s="8"/>
    </row>
    <row r="80" spans="1:7" s="1" customFormat="1" ht="18">
      <c r="A80" s="8"/>
      <c r="B80" s="8"/>
      <c r="C80" s="8"/>
      <c r="D80" s="8"/>
      <c r="E80" s="8"/>
      <c r="F80" s="8"/>
      <c r="G80" s="8"/>
    </row>
    <row r="81" spans="1:7" s="1" customFormat="1" ht="18">
      <c r="A81" s="8"/>
      <c r="B81" s="8"/>
      <c r="C81" s="8"/>
      <c r="D81" s="8"/>
      <c r="E81" s="8"/>
      <c r="F81" s="8"/>
      <c r="G81" s="8"/>
    </row>
    <row r="82" spans="1:7" s="1" customFormat="1" ht="18">
      <c r="A82" s="8"/>
      <c r="B82" s="8"/>
      <c r="C82" s="8"/>
      <c r="D82" s="8"/>
      <c r="E82" s="8"/>
      <c r="F82" s="8"/>
      <c r="G82" s="8"/>
    </row>
    <row r="83" spans="1:7" s="1" customFormat="1" ht="18">
      <c r="A83" s="8"/>
      <c r="B83" s="8"/>
      <c r="C83" s="8"/>
      <c r="D83" s="8"/>
      <c r="E83" s="8"/>
      <c r="F83" s="8"/>
      <c r="G83" s="8"/>
    </row>
    <row r="84" spans="1:7" s="1" customFormat="1" ht="18">
      <c r="A84" s="8"/>
      <c r="B84" s="8"/>
      <c r="C84" s="8"/>
      <c r="D84" s="8"/>
      <c r="E84" s="8"/>
      <c r="F84" s="8"/>
      <c r="G84" s="8"/>
    </row>
    <row r="85" spans="1:7" s="1" customFormat="1" ht="18">
      <c r="A85" s="8"/>
      <c r="B85" s="8"/>
      <c r="C85" s="8"/>
      <c r="D85" s="8"/>
      <c r="E85" s="8"/>
      <c r="F85" s="8"/>
      <c r="G85" s="8"/>
    </row>
    <row r="86" spans="1:7" s="1" customFormat="1" ht="18">
      <c r="A86" s="8"/>
      <c r="B86" s="8"/>
      <c r="C86" s="8"/>
      <c r="D86" s="8"/>
      <c r="E86" s="8"/>
      <c r="F86" s="8"/>
      <c r="G86" s="8"/>
    </row>
    <row r="87" spans="1:7" s="1" customFormat="1" ht="18">
      <c r="A87" s="8"/>
      <c r="B87" s="8"/>
      <c r="C87" s="8"/>
      <c r="D87" s="8"/>
      <c r="E87" s="8"/>
      <c r="F87" s="8"/>
      <c r="G87" s="8"/>
    </row>
    <row r="88" spans="1:7" s="1" customFormat="1" ht="18">
      <c r="A88" s="8"/>
      <c r="B88" s="8"/>
      <c r="C88" s="8"/>
      <c r="D88" s="8"/>
      <c r="E88" s="8"/>
      <c r="F88" s="8"/>
      <c r="G88" s="8"/>
    </row>
    <row r="89" spans="1:7" s="1" customFormat="1" ht="18">
      <c r="A89" s="8"/>
      <c r="B89" s="8"/>
      <c r="C89" s="8"/>
      <c r="D89" s="8"/>
      <c r="E89" s="8"/>
      <c r="F89" s="8"/>
      <c r="G89" s="8"/>
    </row>
    <row r="90" spans="1:7" s="1" customFormat="1" ht="18">
      <c r="A90" s="8"/>
      <c r="B90" s="8"/>
      <c r="C90" s="8"/>
      <c r="D90" s="8"/>
      <c r="E90" s="8"/>
      <c r="F90" s="8"/>
      <c r="G90" s="8"/>
    </row>
    <row r="91" spans="1:7" s="1" customFormat="1" ht="18">
      <c r="A91" s="8"/>
      <c r="B91" s="8"/>
      <c r="C91" s="8"/>
      <c r="D91" s="8"/>
      <c r="E91" s="8"/>
      <c r="F91" s="8"/>
      <c r="G91" s="8"/>
    </row>
    <row r="92" spans="1:7" s="1" customFormat="1" ht="18">
      <c r="A92" s="8"/>
      <c r="B92" s="8"/>
      <c r="C92" s="8"/>
      <c r="D92" s="8"/>
      <c r="E92" s="8"/>
      <c r="F92" s="8"/>
      <c r="G92" s="8"/>
    </row>
    <row r="93" spans="1:7" s="1" customFormat="1" ht="18">
      <c r="A93" s="8"/>
      <c r="B93" s="8"/>
      <c r="C93" s="8"/>
      <c r="D93" s="8"/>
      <c r="E93" s="8"/>
      <c r="F93" s="8"/>
      <c r="G93" s="8"/>
    </row>
    <row r="94" spans="1:7" s="1" customFormat="1" ht="18">
      <c r="A94" s="8"/>
      <c r="B94" s="8"/>
      <c r="C94" s="8"/>
      <c r="D94" s="8"/>
      <c r="E94" s="8"/>
      <c r="F94" s="8"/>
      <c r="G94" s="8"/>
    </row>
    <row r="95" spans="1:7" s="1" customFormat="1" ht="18">
      <c r="A95" s="8"/>
      <c r="B95" s="8"/>
      <c r="C95" s="8"/>
      <c r="D95" s="8"/>
      <c r="E95" s="8"/>
      <c r="F95" s="8"/>
      <c r="G95" s="8"/>
    </row>
    <row r="96" spans="1:7" s="1" customFormat="1" ht="18">
      <c r="A96" s="8"/>
      <c r="B96" s="8"/>
      <c r="C96" s="8"/>
      <c r="D96" s="8"/>
      <c r="E96" s="8"/>
      <c r="F96" s="8"/>
      <c r="G96" s="8"/>
    </row>
    <row r="97" spans="1:7" s="1" customFormat="1" ht="18">
      <c r="A97" s="8"/>
      <c r="B97" s="8"/>
      <c r="C97" s="8"/>
      <c r="D97" s="8"/>
      <c r="E97" s="8"/>
      <c r="F97" s="8"/>
      <c r="G97" s="8"/>
    </row>
    <row r="98" spans="1:7" s="1" customFormat="1" ht="18">
      <c r="A98" s="8"/>
      <c r="B98" s="8"/>
      <c r="C98" s="8"/>
      <c r="D98" s="8"/>
      <c r="E98" s="8"/>
      <c r="F98" s="8"/>
      <c r="G98" s="8"/>
    </row>
    <row r="99" spans="1:7" s="1" customFormat="1" ht="18">
      <c r="A99" s="8"/>
      <c r="B99" s="8"/>
      <c r="C99" s="8"/>
      <c r="D99" s="8"/>
      <c r="E99" s="8"/>
      <c r="F99" s="8"/>
      <c r="G99" s="8"/>
    </row>
    <row r="100" spans="1:7" s="1" customFormat="1" ht="18">
      <c r="A100" s="8"/>
      <c r="B100" s="8"/>
      <c r="C100" s="8"/>
      <c r="D100" s="8"/>
      <c r="E100" s="8"/>
      <c r="F100" s="8"/>
      <c r="G100" s="8"/>
    </row>
    <row r="101" spans="1:7" s="1" customFormat="1" ht="18">
      <c r="A101" s="8"/>
      <c r="B101" s="8"/>
      <c r="C101" s="8"/>
      <c r="D101" s="8"/>
      <c r="E101" s="8"/>
      <c r="F101" s="8"/>
      <c r="G101" s="8"/>
    </row>
    <row r="102" spans="1:7" s="1" customFormat="1" ht="18">
      <c r="A102" s="8"/>
      <c r="B102" s="8"/>
      <c r="C102" s="8"/>
      <c r="D102" s="8"/>
      <c r="E102" s="8"/>
      <c r="F102" s="8"/>
      <c r="G102" s="8"/>
    </row>
    <row r="103" spans="1:7" s="1" customFormat="1" ht="18">
      <c r="A103" s="8"/>
      <c r="B103" s="8"/>
      <c r="C103" s="8"/>
      <c r="D103" s="8"/>
      <c r="E103" s="8"/>
      <c r="F103" s="8"/>
      <c r="G103" s="8"/>
    </row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</sheetData>
  <sheetProtection/>
  <mergeCells count="21">
    <mergeCell ref="A73:B73"/>
    <mergeCell ref="A11:A26"/>
    <mergeCell ref="A32:A34"/>
    <mergeCell ref="A38:A41"/>
    <mergeCell ref="A43:A45"/>
    <mergeCell ref="A68:A69"/>
    <mergeCell ref="A61:A62"/>
    <mergeCell ref="A28:A30"/>
    <mergeCell ref="A6:H6"/>
    <mergeCell ref="A36:A37"/>
    <mergeCell ref="A51:A52"/>
    <mergeCell ref="A71:A72"/>
    <mergeCell ref="A46:A47"/>
    <mergeCell ref="A49:A50"/>
    <mergeCell ref="A54:A57"/>
    <mergeCell ref="A64:A66"/>
    <mergeCell ref="A59:A60"/>
    <mergeCell ref="C1:H1"/>
    <mergeCell ref="C2:H2"/>
    <mergeCell ref="C3:H3"/>
    <mergeCell ref="C4:H4"/>
  </mergeCells>
  <printOptions/>
  <pageMargins left="0.43" right="0.39" top="0.27" bottom="0.33" header="0.27" footer="0.31"/>
  <pageSetup fitToHeight="2" fitToWidth="1" horizontalDpi="600" verticalDpi="600" orientation="portrait" paperSize="9" scale="63" r:id="rId1"/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2009-11-02T06:52:35Z</cp:lastPrinted>
  <dcterms:created xsi:type="dcterms:W3CDTF">2006-02-01T12:45:46Z</dcterms:created>
  <dcterms:modified xsi:type="dcterms:W3CDTF">2009-11-02T07:00:49Z</dcterms:modified>
  <cp:category/>
  <cp:version/>
  <cp:contentType/>
  <cp:contentStatus/>
</cp:coreProperties>
</file>