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owy4\Desktop\informacje z budżetu\2021\roczne\"/>
    </mc:Choice>
  </mc:AlternateContent>
  <xr:revisionPtr revIDLastSave="0" documentId="8_{35848442-C4C5-4C18-B5A5-0A9A366388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datki" sheetId="1" r:id="rId1"/>
  </sheets>
  <definedNames>
    <definedName name="_xlnm.Print_Area" localSheetId="0">wydatki!$A$1:$E$747</definedName>
    <definedName name="TABLE" localSheetId="0">wydatki!$A$3:$B$740</definedName>
    <definedName name="_xlnm.Print_Titles" localSheetId="0">wydatki!$3:$5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1" i="1" l="1"/>
  <c r="D496" i="1"/>
  <c r="D391" i="1"/>
  <c r="D194" i="1"/>
  <c r="D190" i="1"/>
  <c r="D154" i="1"/>
  <c r="D105" i="1"/>
  <c r="D42" i="1"/>
  <c r="C496" i="1"/>
  <c r="C154" i="1"/>
  <c r="E742" i="1"/>
  <c r="E746" i="1"/>
  <c r="C696" i="1"/>
  <c r="E697" i="1"/>
  <c r="E497" i="1"/>
  <c r="E410" i="1"/>
  <c r="E409" i="1"/>
  <c r="E421" i="1"/>
  <c r="C391" i="1"/>
  <c r="E392" i="1"/>
  <c r="C190" i="1" l="1"/>
  <c r="E192" i="1"/>
  <c r="E191" i="1"/>
  <c r="C182" i="1"/>
  <c r="E189" i="1"/>
  <c r="E155" i="1"/>
  <c r="E88" i="1"/>
  <c r="E80" i="1"/>
  <c r="C671" i="1" l="1"/>
  <c r="D660" i="1"/>
  <c r="C660" i="1"/>
  <c r="D331" i="1"/>
  <c r="D310" i="1"/>
  <c r="C310" i="1"/>
  <c r="D211" i="1"/>
  <c r="C211" i="1"/>
  <c r="C180" i="1"/>
  <c r="C105" i="1"/>
  <c r="D68" i="1"/>
  <c r="C68" i="1"/>
  <c r="D33" i="1"/>
  <c r="C33" i="1"/>
  <c r="C702" i="1"/>
  <c r="D702" i="1"/>
  <c r="E709" i="1"/>
  <c r="D671" i="1"/>
  <c r="E695" i="1"/>
  <c r="E694" i="1"/>
  <c r="E670" i="1"/>
  <c r="C646" i="1"/>
  <c r="D646" i="1"/>
  <c r="E655" i="1"/>
  <c r="E654" i="1"/>
  <c r="E653" i="1"/>
  <c r="E652" i="1"/>
  <c r="E651" i="1"/>
  <c r="E650" i="1"/>
  <c r="C617" i="1"/>
  <c r="D617" i="1"/>
  <c r="E639" i="1"/>
  <c r="E638" i="1"/>
  <c r="C597" i="1"/>
  <c r="D597" i="1"/>
  <c r="E616" i="1"/>
  <c r="C553" i="1"/>
  <c r="D553" i="1"/>
  <c r="E570" i="1"/>
  <c r="E571" i="1"/>
  <c r="E569" i="1"/>
  <c r="C525" i="1"/>
  <c r="D525" i="1"/>
  <c r="E545" i="1"/>
  <c r="E544" i="1"/>
  <c r="E542" i="1"/>
  <c r="E522" i="1"/>
  <c r="E461" i="1"/>
  <c r="E460" i="1"/>
  <c r="E458" i="1"/>
  <c r="E457" i="1"/>
  <c r="E456" i="1"/>
  <c r="E439" i="1" l="1"/>
  <c r="E438" i="1"/>
  <c r="E435" i="1"/>
  <c r="E434" i="1"/>
  <c r="E427" i="1"/>
  <c r="E428" i="1"/>
  <c r="E431" i="1"/>
  <c r="E432" i="1"/>
  <c r="E407" i="1"/>
  <c r="E412" i="1"/>
  <c r="E405" i="1"/>
  <c r="C347" i="1"/>
  <c r="D347" i="1"/>
  <c r="E374" i="1"/>
  <c r="E373" i="1"/>
  <c r="E372" i="1"/>
  <c r="E371" i="1"/>
  <c r="E370" i="1"/>
  <c r="E369" i="1"/>
  <c r="E368" i="1"/>
  <c r="E366" i="1"/>
  <c r="E365" i="1"/>
  <c r="E362" i="1"/>
  <c r="E361" i="1"/>
  <c r="E363" i="1"/>
  <c r="E358" i="1"/>
  <c r="E357" i="1"/>
  <c r="E355" i="1"/>
  <c r="E354" i="1"/>
  <c r="E351" i="1"/>
  <c r="E350" i="1"/>
  <c r="C331" i="1"/>
  <c r="E346" i="1"/>
  <c r="E330" i="1"/>
  <c r="E329" i="1"/>
  <c r="E295" i="1"/>
  <c r="D278" i="1"/>
  <c r="C278" i="1"/>
  <c r="E309" i="1"/>
  <c r="E308" i="1"/>
  <c r="E307" i="1"/>
  <c r="E305" i="1"/>
  <c r="E302" i="1"/>
  <c r="E301" i="1"/>
  <c r="E294" i="1"/>
  <c r="E292" i="1"/>
  <c r="E291" i="1"/>
  <c r="E289" i="1"/>
  <c r="E288" i="1"/>
  <c r="E285" i="1"/>
  <c r="E284" i="1"/>
  <c r="E282" i="1"/>
  <c r="E281" i="1"/>
  <c r="E275" i="1"/>
  <c r="E266" i="1"/>
  <c r="E265" i="1"/>
  <c r="E256" i="1"/>
  <c r="E228" i="1"/>
  <c r="C194" i="1"/>
  <c r="E202" i="1"/>
  <c r="E196" i="1"/>
  <c r="E178" i="1"/>
  <c r="E131" i="1"/>
  <c r="E129" i="1"/>
  <c r="E92" i="1"/>
  <c r="E84" i="1"/>
  <c r="E35" i="1"/>
  <c r="E27" i="1"/>
  <c r="E681" i="1" l="1"/>
  <c r="E727" i="1"/>
  <c r="E706" i="1"/>
  <c r="E684" i="1"/>
  <c r="E675" i="1"/>
  <c r="E672" i="1"/>
  <c r="E596" i="1"/>
  <c r="E595" i="1"/>
  <c r="E551" i="1"/>
  <c r="E550" i="1"/>
  <c r="E549" i="1"/>
  <c r="E538" i="1"/>
  <c r="E494" i="1" l="1"/>
  <c r="E277" i="1"/>
  <c r="E276" i="1"/>
  <c r="E260" i="1"/>
  <c r="E246" i="1"/>
  <c r="E242" i="1"/>
  <c r="E243" i="1"/>
  <c r="E238" i="1"/>
  <c r="E186" i="1"/>
  <c r="E176" i="1"/>
  <c r="E599" i="1" l="1"/>
  <c r="D589" i="1"/>
  <c r="C589" i="1"/>
  <c r="E587" i="1"/>
  <c r="E548" i="1"/>
  <c r="E491" i="1"/>
  <c r="E415" i="1"/>
  <c r="D388" i="1"/>
  <c r="C388" i="1"/>
  <c r="E390" i="1"/>
  <c r="E389" i="1"/>
  <c r="D273" i="1"/>
  <c r="C273" i="1"/>
  <c r="E230" i="1"/>
  <c r="E388" i="1" l="1"/>
  <c r="E187" i="1"/>
  <c r="E91" i="1"/>
  <c r="E44" i="1"/>
  <c r="E38" i="1"/>
  <c r="E34" i="1"/>
  <c r="D16" i="1"/>
  <c r="C16" i="1"/>
  <c r="E19" i="1"/>
  <c r="E18" i="1"/>
  <c r="E17" i="1"/>
  <c r="E33" i="1" l="1"/>
  <c r="E16" i="1"/>
  <c r="E416" i="1"/>
  <c r="E760" i="1" l="1"/>
  <c r="E743" i="1" l="1"/>
  <c r="E693" i="1"/>
  <c r="E692" i="1"/>
  <c r="E691" i="1"/>
  <c r="E690" i="1"/>
  <c r="E689" i="1"/>
  <c r="E688" i="1"/>
  <c r="E686" i="1"/>
  <c r="E685" i="1"/>
  <c r="E683" i="1"/>
  <c r="E682" i="1"/>
  <c r="E680" i="1"/>
  <c r="E679" i="1"/>
  <c r="E678" i="1"/>
  <c r="E669" i="1"/>
  <c r="E668" i="1"/>
  <c r="E667" i="1"/>
  <c r="E664" i="1"/>
  <c r="E659" i="1"/>
  <c r="E658" i="1"/>
  <c r="D657" i="1"/>
  <c r="C657" i="1"/>
  <c r="E725" i="1"/>
  <c r="E677" i="1"/>
  <c r="E676" i="1"/>
  <c r="E674" i="1"/>
  <c r="E673" i="1"/>
  <c r="E594" i="1"/>
  <c r="E593" i="1"/>
  <c r="E592" i="1"/>
  <c r="E591" i="1"/>
  <c r="D518" i="1"/>
  <c r="C518" i="1"/>
  <c r="E524" i="1"/>
  <c r="D414" i="1"/>
  <c r="C414" i="1"/>
  <c r="E253" i="1"/>
  <c r="E252" i="1"/>
  <c r="E657" i="1" l="1"/>
  <c r="E118" i="1"/>
  <c r="D49" i="1"/>
  <c r="C49" i="1"/>
  <c r="C42" i="1"/>
  <c r="E47" i="1"/>
  <c r="E45" i="1"/>
  <c r="E26" i="1"/>
  <c r="D719" i="1" l="1"/>
  <c r="C719" i="1"/>
  <c r="E705" i="1"/>
  <c r="E687" i="1"/>
  <c r="D546" i="1"/>
  <c r="C546" i="1"/>
  <c r="E454" i="1"/>
  <c r="E447" i="1"/>
  <c r="E387" i="1"/>
  <c r="E386" i="1"/>
  <c r="E385" i="1"/>
  <c r="E384" i="1"/>
  <c r="E383" i="1"/>
  <c r="E382" i="1"/>
  <c r="E381" i="1"/>
  <c r="D380" i="1"/>
  <c r="C380" i="1"/>
  <c r="E380" i="1" l="1"/>
  <c r="E349" i="1"/>
  <c r="E306" i="1"/>
  <c r="E303" i="1"/>
  <c r="E300" i="1"/>
  <c r="E299" i="1"/>
  <c r="E298" i="1"/>
  <c r="E280" i="1"/>
  <c r="E304" i="1"/>
  <c r="E297" i="1"/>
  <c r="E296" i="1"/>
  <c r="E293" i="1"/>
  <c r="E290" i="1"/>
  <c r="E287" i="1"/>
  <c r="E286" i="1"/>
  <c r="E283" i="1"/>
  <c r="E279" i="1"/>
  <c r="E274" i="1"/>
  <c r="D229" i="1"/>
  <c r="C229" i="1"/>
  <c r="E250" i="1"/>
  <c r="E249" i="1"/>
  <c r="E247" i="1"/>
  <c r="E244" i="1"/>
  <c r="E272" i="1"/>
  <c r="E271" i="1"/>
  <c r="E270" i="1"/>
  <c r="E268" i="1"/>
  <c r="E262" i="1"/>
  <c r="E261" i="1"/>
  <c r="E240" i="1"/>
  <c r="E239" i="1"/>
  <c r="E235" i="1"/>
  <c r="E234" i="1"/>
  <c r="E232" i="1"/>
  <c r="E231" i="1"/>
  <c r="E269" i="1"/>
  <c r="E267" i="1"/>
  <c r="E264" i="1"/>
  <c r="E263" i="1"/>
  <c r="E259" i="1"/>
  <c r="E258" i="1"/>
  <c r="E255" i="1"/>
  <c r="E254" i="1"/>
  <c r="E251" i="1"/>
  <c r="E248" i="1"/>
  <c r="E245" i="1"/>
  <c r="E241" i="1"/>
  <c r="E237" i="1"/>
  <c r="E236" i="1"/>
  <c r="E233" i="1"/>
  <c r="D180" i="1"/>
  <c r="E181" i="1"/>
  <c r="D156" i="1"/>
  <c r="C156" i="1"/>
  <c r="C153" i="1" s="1"/>
  <c r="E179" i="1"/>
  <c r="E130" i="1"/>
  <c r="E103" i="1"/>
  <c r="E60" i="1"/>
  <c r="E54" i="1"/>
  <c r="E278" i="1" l="1"/>
  <c r="E273" i="1"/>
  <c r="E229" i="1"/>
  <c r="E180" i="1"/>
  <c r="E722" i="1"/>
  <c r="E700" i="1"/>
  <c r="E699" i="1"/>
  <c r="E698" i="1"/>
  <c r="E141" i="1"/>
  <c r="D207" i="1" l="1"/>
  <c r="D206" i="1" s="1"/>
  <c r="C207" i="1"/>
  <c r="C206" i="1" s="1"/>
  <c r="E716" i="1"/>
  <c r="D701" i="1"/>
  <c r="C701" i="1"/>
  <c r="E708" i="1"/>
  <c r="D696" i="1"/>
  <c r="D656" i="1" s="1"/>
  <c r="C656" i="1"/>
  <c r="E666" i="1"/>
  <c r="E665" i="1"/>
  <c r="E663" i="1"/>
  <c r="E662" i="1"/>
  <c r="D469" i="1"/>
  <c r="C469" i="1"/>
  <c r="E487" i="1"/>
  <c r="E465" i="1"/>
  <c r="E452" i="1"/>
  <c r="E404" i="1"/>
  <c r="E696" i="1" l="1"/>
  <c r="E671" i="1"/>
  <c r="E660" i="1"/>
  <c r="E197" i="1"/>
  <c r="D143" i="1"/>
  <c r="C143" i="1"/>
  <c r="E151" i="1"/>
  <c r="E149" i="1"/>
  <c r="E137" i="1"/>
  <c r="E114" i="1"/>
  <c r="E28" i="1"/>
  <c r="C750" i="1"/>
  <c r="C644" i="1"/>
  <c r="D644" i="1"/>
  <c r="E656" i="1" l="1"/>
  <c r="D750" i="1"/>
  <c r="E500" i="1" l="1"/>
  <c r="E737" i="1" l="1"/>
  <c r="E736" i="1"/>
  <c r="E735" i="1"/>
  <c r="E734" i="1"/>
  <c r="E733" i="1"/>
  <c r="E732" i="1"/>
  <c r="E731" i="1"/>
  <c r="E730" i="1"/>
  <c r="E720" i="1"/>
  <c r="E721" i="1"/>
  <c r="E723" i="1"/>
  <c r="E724" i="1"/>
  <c r="E726" i="1"/>
  <c r="D740" i="1"/>
  <c r="C740" i="1"/>
  <c r="D713" i="1"/>
  <c r="C713" i="1"/>
  <c r="D642" i="1"/>
  <c r="C642" i="1"/>
  <c r="D572" i="1"/>
  <c r="C572" i="1"/>
  <c r="D502" i="1"/>
  <c r="C502" i="1"/>
  <c r="D499" i="1"/>
  <c r="C499" i="1"/>
  <c r="D489" i="1"/>
  <c r="C489" i="1"/>
  <c r="D463" i="1"/>
  <c r="C463" i="1"/>
  <c r="D424" i="1"/>
  <c r="C424" i="1"/>
  <c r="C423" i="1" s="1"/>
  <c r="D419" i="1"/>
  <c r="C419" i="1"/>
  <c r="D375" i="1"/>
  <c r="D210" i="1" s="1"/>
  <c r="C375" i="1"/>
  <c r="C210" i="1" s="1"/>
  <c r="D193" i="1"/>
  <c r="E190" i="1" s="1"/>
  <c r="C193" i="1"/>
  <c r="D182" i="1"/>
  <c r="D153" i="1" s="1"/>
  <c r="D132" i="1"/>
  <c r="C132" i="1"/>
  <c r="D101" i="1"/>
  <c r="C101" i="1"/>
  <c r="D95" i="1"/>
  <c r="C95" i="1"/>
  <c r="D86" i="1"/>
  <c r="C86" i="1"/>
  <c r="D36" i="1"/>
  <c r="C36" i="1"/>
  <c r="D20" i="1"/>
  <c r="C20" i="1"/>
  <c r="C15" i="1" s="1"/>
  <c r="D12" i="1"/>
  <c r="C12" i="1"/>
  <c r="D15" i="1" l="1"/>
  <c r="C498" i="1"/>
  <c r="D423" i="1"/>
  <c r="D498" i="1"/>
  <c r="D94" i="1"/>
  <c r="C94" i="1"/>
  <c r="E193" i="1"/>
  <c r="E496" i="1" l="1"/>
  <c r="E541" i="1"/>
  <c r="E516" i="1"/>
  <c r="E495" i="1"/>
  <c r="E477" i="1"/>
  <c r="E464" i="1"/>
  <c r="E466" i="1"/>
  <c r="E376" i="1"/>
  <c r="E201" i="1"/>
  <c r="E200" i="1"/>
  <c r="E199" i="1"/>
  <c r="E198" i="1"/>
  <c r="E195" i="1"/>
  <c r="E111" i="1"/>
  <c r="E126" i="1"/>
  <c r="E90" i="1"/>
  <c r="E194" i="1" l="1"/>
  <c r="E145" i="1"/>
  <c r="E144" i="1"/>
  <c r="E147" i="1"/>
  <c r="E715" i="1"/>
  <c r="E468" i="1"/>
  <c r="E745" i="1"/>
  <c r="E729" i="1"/>
  <c r="E704" i="1"/>
  <c r="E635" i="1"/>
  <c r="E486" i="1"/>
  <c r="E467" i="1"/>
  <c r="E184" i="1"/>
  <c r="E123" i="1"/>
  <c r="E57" i="1"/>
  <c r="E52" i="1"/>
  <c r="E51" i="1"/>
  <c r="E50" i="1"/>
  <c r="E46" i="1"/>
  <c r="E43" i="1"/>
  <c r="C41" i="1"/>
  <c r="D41" i="1"/>
  <c r="E39" i="1"/>
  <c r="E717" i="1"/>
  <c r="E645" i="1"/>
  <c r="E590" i="1"/>
  <c r="E543" i="1"/>
  <c r="E514" i="1"/>
  <c r="E512" i="1"/>
  <c r="E493" i="1"/>
  <c r="E492" i="1"/>
  <c r="E378" i="1"/>
  <c r="E327" i="1"/>
  <c r="E104" i="1"/>
  <c r="D48" i="1"/>
  <c r="C48" i="1"/>
  <c r="E64" i="1"/>
  <c r="E63" i="1"/>
  <c r="E62" i="1"/>
  <c r="E61" i="1"/>
  <c r="D11" i="1"/>
  <c r="C11" i="1"/>
  <c r="E14" i="1"/>
  <c r="E739" i="1"/>
  <c r="D738" i="1"/>
  <c r="D718" i="1" s="1"/>
  <c r="C738" i="1"/>
  <c r="C718" i="1" s="1"/>
  <c r="E728" i="1"/>
  <c r="E401" i="1"/>
  <c r="E221" i="1"/>
  <c r="E112" i="1"/>
  <c r="E85" i="1"/>
  <c r="E83" i="1"/>
  <c r="E82" i="1"/>
  <c r="E81" i="1"/>
  <c r="E564" i="1"/>
  <c r="E334" i="1"/>
  <c r="E335" i="1"/>
  <c r="E321" i="1"/>
  <c r="E217" i="1"/>
  <c r="E146" i="1"/>
  <c r="E142" i="1"/>
  <c r="E140" i="1"/>
  <c r="E77" i="1"/>
  <c r="E59" i="1"/>
  <c r="E40" i="1"/>
  <c r="E32" i="1"/>
  <c r="E403" i="1"/>
  <c r="E753" i="1"/>
  <c r="E636" i="1"/>
  <c r="E523" i="1"/>
  <c r="E399" i="1"/>
  <c r="E397" i="1"/>
  <c r="E394" i="1"/>
  <c r="E37" i="1"/>
  <c r="E29" i="1"/>
  <c r="D749" i="1"/>
  <c r="C749" i="1"/>
  <c r="E759" i="1"/>
  <c r="E758" i="1"/>
  <c r="E757" i="1"/>
  <c r="E755" i="1"/>
  <c r="E754" i="1"/>
  <c r="E752" i="1"/>
  <c r="E751" i="1"/>
  <c r="E741" i="1"/>
  <c r="E707" i="1"/>
  <c r="E643" i="1"/>
  <c r="E607" i="1"/>
  <c r="E605" i="1"/>
  <c r="E547" i="1"/>
  <c r="E411" i="1"/>
  <c r="E408" i="1"/>
  <c r="E406" i="1"/>
  <c r="E402" i="1"/>
  <c r="E400" i="1"/>
  <c r="E398" i="1"/>
  <c r="E396" i="1"/>
  <c r="E395" i="1"/>
  <c r="E393" i="1"/>
  <c r="E367" i="1"/>
  <c r="E364" i="1"/>
  <c r="E360" i="1"/>
  <c r="E359" i="1"/>
  <c r="E356" i="1"/>
  <c r="E353" i="1"/>
  <c r="E352" i="1"/>
  <c r="E345" i="1"/>
  <c r="E344" i="1"/>
  <c r="E343" i="1"/>
  <c r="E342" i="1"/>
  <c r="E341" i="1"/>
  <c r="E340" i="1"/>
  <c r="E339" i="1"/>
  <c r="E139" i="1"/>
  <c r="E127" i="1"/>
  <c r="E93" i="1"/>
  <c r="E89" i="1"/>
  <c r="E87" i="1"/>
  <c r="E55" i="1"/>
  <c r="E53" i="1"/>
  <c r="E30" i="1"/>
  <c r="D711" i="1"/>
  <c r="D710" i="1" s="1"/>
  <c r="C711" i="1"/>
  <c r="C710" i="1" s="1"/>
  <c r="E703" i="1"/>
  <c r="D640" i="1"/>
  <c r="C640" i="1"/>
  <c r="E618" i="1"/>
  <c r="E598" i="1"/>
  <c r="E573" i="1"/>
  <c r="E554" i="1"/>
  <c r="E526" i="1"/>
  <c r="E503" i="1"/>
  <c r="E470" i="1"/>
  <c r="E425" i="1"/>
  <c r="E420" i="1"/>
  <c r="D417" i="1"/>
  <c r="D413" i="1" s="1"/>
  <c r="C417" i="1"/>
  <c r="C413" i="1" s="1"/>
  <c r="E337" i="1"/>
  <c r="E332" i="1"/>
  <c r="E312" i="1"/>
  <c r="E212" i="1"/>
  <c r="D204" i="1"/>
  <c r="D203" i="1" s="1"/>
  <c r="C204" i="1"/>
  <c r="C203" i="1" s="1"/>
  <c r="E157" i="1"/>
  <c r="E106" i="1"/>
  <c r="D66" i="1"/>
  <c r="D65" i="1" s="1"/>
  <c r="C66" i="1"/>
  <c r="C65" i="1" s="1"/>
  <c r="D8" i="1"/>
  <c r="D7" i="1" s="1"/>
  <c r="C8" i="1"/>
  <c r="C7" i="1" s="1"/>
  <c r="E488" i="1"/>
  <c r="E485" i="1"/>
  <c r="E484" i="1"/>
  <c r="E483" i="1"/>
  <c r="E482" i="1"/>
  <c r="E481" i="1"/>
  <c r="E480" i="1"/>
  <c r="E479" i="1"/>
  <c r="E478" i="1"/>
  <c r="E476" i="1"/>
  <c r="E475" i="1"/>
  <c r="E474" i="1"/>
  <c r="E462" i="1"/>
  <c r="E67" i="1"/>
  <c r="E648" i="1"/>
  <c r="E604" i="1"/>
  <c r="E561" i="1"/>
  <c r="E317" i="1"/>
  <c r="E152" i="1"/>
  <c r="E150" i="1"/>
  <c r="E148" i="1"/>
  <c r="E79" i="1"/>
  <c r="E74" i="1"/>
  <c r="E747" i="1"/>
  <c r="E744" i="1"/>
  <c r="E714" i="1"/>
  <c r="E712" i="1"/>
  <c r="E649" i="1"/>
  <c r="E647" i="1"/>
  <c r="E641" i="1"/>
  <c r="E637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5" i="1"/>
  <c r="E614" i="1"/>
  <c r="E613" i="1"/>
  <c r="E612" i="1"/>
  <c r="E611" i="1"/>
  <c r="E610" i="1"/>
  <c r="E609" i="1"/>
  <c r="E608" i="1"/>
  <c r="E606" i="1"/>
  <c r="E603" i="1"/>
  <c r="E602" i="1"/>
  <c r="E601" i="1"/>
  <c r="E600" i="1"/>
  <c r="E588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68" i="1"/>
  <c r="E567" i="1"/>
  <c r="E566" i="1"/>
  <c r="E565" i="1"/>
  <c r="E563" i="1"/>
  <c r="E562" i="1"/>
  <c r="E560" i="1"/>
  <c r="E559" i="1"/>
  <c r="E558" i="1"/>
  <c r="E557" i="1"/>
  <c r="E556" i="1"/>
  <c r="E555" i="1"/>
  <c r="E540" i="1"/>
  <c r="E539" i="1"/>
  <c r="E537" i="1"/>
  <c r="E536" i="1"/>
  <c r="E535" i="1"/>
  <c r="E534" i="1"/>
  <c r="E533" i="1"/>
  <c r="E532" i="1"/>
  <c r="E530" i="1"/>
  <c r="E529" i="1"/>
  <c r="E528" i="1"/>
  <c r="E527" i="1"/>
  <c r="E521" i="1"/>
  <c r="E520" i="1"/>
  <c r="E519" i="1"/>
  <c r="E517" i="1"/>
  <c r="E515" i="1"/>
  <c r="E513" i="1"/>
  <c r="E511" i="1"/>
  <c r="E510" i="1"/>
  <c r="E509" i="1"/>
  <c r="E508" i="1"/>
  <c r="E507" i="1"/>
  <c r="E506" i="1"/>
  <c r="E505" i="1"/>
  <c r="E504" i="1"/>
  <c r="E501" i="1"/>
  <c r="E490" i="1"/>
  <c r="E473" i="1"/>
  <c r="E472" i="1"/>
  <c r="E471" i="1"/>
  <c r="E459" i="1"/>
  <c r="E455" i="1"/>
  <c r="E453" i="1"/>
  <c r="E451" i="1"/>
  <c r="E450" i="1"/>
  <c r="E449" i="1"/>
  <c r="E448" i="1"/>
  <c r="E446" i="1"/>
  <c r="E445" i="1"/>
  <c r="E444" i="1"/>
  <c r="E443" i="1"/>
  <c r="E442" i="1"/>
  <c r="E441" i="1"/>
  <c r="E440" i="1"/>
  <c r="E437" i="1"/>
  <c r="E436" i="1"/>
  <c r="E433" i="1"/>
  <c r="E430" i="1"/>
  <c r="E429" i="1"/>
  <c r="E426" i="1"/>
  <c r="E422" i="1"/>
  <c r="E418" i="1"/>
  <c r="E379" i="1"/>
  <c r="E377" i="1"/>
  <c r="E348" i="1"/>
  <c r="E338" i="1"/>
  <c r="E336" i="1"/>
  <c r="E333" i="1"/>
  <c r="E328" i="1"/>
  <c r="E326" i="1"/>
  <c r="E325" i="1"/>
  <c r="E324" i="1"/>
  <c r="E323" i="1"/>
  <c r="E322" i="1"/>
  <c r="E320" i="1"/>
  <c r="E319" i="1"/>
  <c r="E318" i="1"/>
  <c r="E316" i="1"/>
  <c r="E315" i="1"/>
  <c r="E314" i="1"/>
  <c r="E313" i="1"/>
  <c r="E311" i="1"/>
  <c r="E227" i="1"/>
  <c r="E226" i="1"/>
  <c r="E225" i="1"/>
  <c r="E224" i="1"/>
  <c r="E223" i="1"/>
  <c r="E222" i="1"/>
  <c r="E220" i="1"/>
  <c r="E219" i="1"/>
  <c r="E218" i="1"/>
  <c r="E216" i="1"/>
  <c r="E215" i="1"/>
  <c r="E214" i="1"/>
  <c r="E213" i="1"/>
  <c r="E208" i="1"/>
  <c r="E205" i="1"/>
  <c r="E188" i="1"/>
  <c r="E185" i="1"/>
  <c r="E183" i="1"/>
  <c r="E177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38" i="1"/>
  <c r="E136" i="1"/>
  <c r="E135" i="1"/>
  <c r="E134" i="1"/>
  <c r="E133" i="1"/>
  <c r="E128" i="1"/>
  <c r="E125" i="1"/>
  <c r="E124" i="1"/>
  <c r="E122" i="1"/>
  <c r="E121" i="1"/>
  <c r="E120" i="1"/>
  <c r="E119" i="1"/>
  <c r="E117" i="1"/>
  <c r="E116" i="1"/>
  <c r="E115" i="1"/>
  <c r="E113" i="1"/>
  <c r="E110" i="1"/>
  <c r="E109" i="1"/>
  <c r="E108" i="1"/>
  <c r="E107" i="1"/>
  <c r="E102" i="1"/>
  <c r="E100" i="1"/>
  <c r="E99" i="1"/>
  <c r="E98" i="1"/>
  <c r="E97" i="1"/>
  <c r="E96" i="1"/>
  <c r="E78" i="1"/>
  <c r="E76" i="1"/>
  <c r="E75" i="1"/>
  <c r="E73" i="1"/>
  <c r="E72" i="1"/>
  <c r="E71" i="1"/>
  <c r="E70" i="1"/>
  <c r="E69" i="1"/>
  <c r="E58" i="1"/>
  <c r="E56" i="1"/>
  <c r="E31" i="1"/>
  <c r="E25" i="1"/>
  <c r="E24" i="1"/>
  <c r="E23" i="1"/>
  <c r="E22" i="1"/>
  <c r="E21" i="1"/>
  <c r="E13" i="1"/>
  <c r="E10" i="1"/>
  <c r="E9" i="1"/>
  <c r="E206" i="1" l="1"/>
  <c r="C552" i="1"/>
  <c r="D552" i="1"/>
  <c r="D6" i="1" s="1"/>
  <c r="E463" i="1"/>
  <c r="E617" i="1"/>
  <c r="E719" i="1"/>
  <c r="E41" i="1"/>
  <c r="E42" i="1"/>
  <c r="E375" i="1"/>
  <c r="E86" i="1"/>
  <c r="E211" i="1"/>
  <c r="E489" i="1"/>
  <c r="E419" i="1"/>
  <c r="E424" i="1"/>
  <c r="E143" i="1"/>
  <c r="E738" i="1"/>
  <c r="E331" i="1"/>
  <c r="E640" i="1"/>
  <c r="E546" i="1"/>
  <c r="E518" i="1"/>
  <c r="E20" i="1"/>
  <c r="E525" i="1"/>
  <c r="E702" i="1"/>
  <c r="E207" i="1"/>
  <c r="E156" i="1"/>
  <c r="E502" i="1"/>
  <c r="E132" i="1"/>
  <c r="E182" i="1"/>
  <c r="E310" i="1"/>
  <c r="E417" i="1"/>
  <c r="E66" i="1"/>
  <c r="E347" i="1"/>
  <c r="E740" i="1"/>
  <c r="E204" i="1"/>
  <c r="E12" i="1"/>
  <c r="E105" i="1"/>
  <c r="E572" i="1"/>
  <c r="E8" i="1"/>
  <c r="E95" i="1"/>
  <c r="E101" i="1"/>
  <c r="E414" i="1"/>
  <c r="E469" i="1"/>
  <c r="E499" i="1"/>
  <c r="E553" i="1"/>
  <c r="E597" i="1"/>
  <c r="E644" i="1"/>
  <c r="E646" i="1"/>
  <c r="E711" i="1"/>
  <c r="E713" i="1"/>
  <c r="E391" i="1"/>
  <c r="E642" i="1"/>
  <c r="E750" i="1"/>
  <c r="E749" i="1"/>
  <c r="E36" i="1"/>
  <c r="E203" i="1"/>
  <c r="E49" i="1"/>
  <c r="E7" i="1"/>
  <c r="E701" i="1"/>
  <c r="E48" i="1"/>
  <c r="E710" i="1" l="1"/>
  <c r="E589" i="1"/>
  <c r="E413" i="1"/>
  <c r="E68" i="1"/>
  <c r="E11" i="1"/>
  <c r="E498" i="1"/>
  <c r="E718" i="1"/>
  <c r="E94" i="1"/>
  <c r="E65" i="1"/>
  <c r="E15" i="1"/>
  <c r="E210" i="1"/>
  <c r="E552" i="1"/>
  <c r="E423" i="1"/>
  <c r="E154" i="1"/>
  <c r="E153" i="1"/>
  <c r="C6" i="1" l="1"/>
  <c r="E6" i="1" s="1"/>
</calcChain>
</file>

<file path=xl/sharedStrings.xml><?xml version="1.0" encoding="utf-8"?>
<sst xmlns="http://schemas.openxmlformats.org/spreadsheetml/2006/main" count="1320" uniqueCount="387">
  <si>
    <t xml:space="preserve"> </t>
  </si>
  <si>
    <t>Nazwa działu, rozdziału, paragrafu</t>
  </si>
  <si>
    <t>Dodatkowe wynagrodzenie roczne</t>
  </si>
  <si>
    <t>Podróże służbowe krajowe</t>
  </si>
  <si>
    <t>Materiały i wyposażenie</t>
  </si>
  <si>
    <t>Energia</t>
  </si>
  <si>
    <t>Różne opłaty i składki</t>
  </si>
  <si>
    <t>Składki na ubezpieczenia społeczne</t>
  </si>
  <si>
    <t>Składki na Fundusz Pracy</t>
  </si>
  <si>
    <t>Odpisy na FŚS</t>
  </si>
  <si>
    <t>Pozostała działalność</t>
  </si>
  <si>
    <t>Drogi publiczne powiatowe</t>
  </si>
  <si>
    <t>Świadczenia społeczne</t>
  </si>
  <si>
    <t>Szpitale ogólne</t>
  </si>
  <si>
    <t>Domy pomocy społecznej</t>
  </si>
  <si>
    <t>Powiatowe centra pomocy rodzinie</t>
  </si>
  <si>
    <t>Szkolne schroniska młodzieżowe</t>
  </si>
  <si>
    <t>Starostwa powiatowe</t>
  </si>
  <si>
    <t>Pozostałe należności funkcjonariuszy</t>
  </si>
  <si>
    <t>Dokształcanie i doskonalenie zawodowe nauczycieli</t>
  </si>
  <si>
    <t>Biblioteki</t>
  </si>
  <si>
    <t>Pomoce naukowe</t>
  </si>
  <si>
    <t>010 Rolnictwo i łowiectwo</t>
  </si>
  <si>
    <t>Wynagrodzenia osobowe</t>
  </si>
  <si>
    <t>Podróże służbowe</t>
  </si>
  <si>
    <t>Usługi pozostałe</t>
  </si>
  <si>
    <t>Usługi remontowe</t>
  </si>
  <si>
    <t>Odpis na FŚS</t>
  </si>
  <si>
    <t>Ubezpieczenia społeczne</t>
  </si>
  <si>
    <t>Podatek od nieruchomości</t>
  </si>
  <si>
    <t>020 Leśnictwo</t>
  </si>
  <si>
    <t>600 Transport i łączność</t>
  </si>
  <si>
    <t>700 Gospodarka mieszkaniowa</t>
  </si>
  <si>
    <t>710 Działalność usługowa</t>
  </si>
  <si>
    <t>Powiatowy inspektorat nadzoru budowlanego</t>
  </si>
  <si>
    <t>750 Administracja publiczna</t>
  </si>
  <si>
    <t>Urzędy wojewódzkie</t>
  </si>
  <si>
    <t>Rady powiatów</t>
  </si>
  <si>
    <t>754 Bezpieczeństwo publiczne i ochrona przeciwpożarowa</t>
  </si>
  <si>
    <t>Komendy powiatowe Państwowej Straży Pożarnej</t>
  </si>
  <si>
    <t>Rezerwy celowe i ogólne</t>
  </si>
  <si>
    <t>801 Oświata i wychowanie</t>
  </si>
  <si>
    <t>Wynagrodzenie osobowe</t>
  </si>
  <si>
    <t>Ubezpieczenie społeczne</t>
  </si>
  <si>
    <t>Podróze służbowe krajowe</t>
  </si>
  <si>
    <t>Wydatki inwestycyjne</t>
  </si>
  <si>
    <t>Uposażenie funkcjonariuszy</t>
  </si>
  <si>
    <t>Nagrody roczne funkcjonariuszy</t>
  </si>
  <si>
    <t>851 Ochrona zdrowia</t>
  </si>
  <si>
    <t>Rodziny zastępcze</t>
  </si>
  <si>
    <t>85321</t>
  </si>
  <si>
    <t>Usugi pozostałe</t>
  </si>
  <si>
    <t>85333</t>
  </si>
  <si>
    <t>Powiatowy Urząd Pracy</t>
  </si>
  <si>
    <t>854 Edukacyjna opieka wychowawcza</t>
  </si>
  <si>
    <t>85403</t>
  </si>
  <si>
    <t>Ośrodki szkolno-wychowawcze</t>
  </si>
  <si>
    <t>85410</t>
  </si>
  <si>
    <t>Internaty i bursy</t>
  </si>
  <si>
    <t>85417</t>
  </si>
  <si>
    <t>926 Kultura fizyczna i sport</t>
  </si>
  <si>
    <t>92695</t>
  </si>
  <si>
    <t>02002</t>
  </si>
  <si>
    <t>Nadzór nad gospodarką leśną</t>
  </si>
  <si>
    <t>Pozostałe usługi</t>
  </si>
  <si>
    <t>80102</t>
  </si>
  <si>
    <t>Szkoły podstawowe specjalne</t>
  </si>
  <si>
    <t>80120</t>
  </si>
  <si>
    <t xml:space="preserve">Licea ogólnokształcące </t>
  </si>
  <si>
    <t>80195</t>
  </si>
  <si>
    <t>85406</t>
  </si>
  <si>
    <t>Poradnie psychologiczno-pedagogiczne</t>
  </si>
  <si>
    <t>92116</t>
  </si>
  <si>
    <t>92195</t>
  </si>
  <si>
    <t>Zakup środków żywności</t>
  </si>
  <si>
    <t>Stypendia różne</t>
  </si>
  <si>
    <t>Wpłaty na PFRON</t>
  </si>
  <si>
    <t>Zakupy materiałów i wyposażenia</t>
  </si>
  <si>
    <t>Zakup pomocy naukowych</t>
  </si>
  <si>
    <t>Zakup usług pozostałych</t>
  </si>
  <si>
    <t>Składki na ubezpieczenie zdrowotne</t>
  </si>
  <si>
    <t>Zakup leków</t>
  </si>
  <si>
    <t>Zakup materiałów i wyposażenia</t>
  </si>
  <si>
    <t>Zakup usług remontowych</t>
  </si>
  <si>
    <t>Składki na ubezpieczenie społeczne</t>
  </si>
  <si>
    <t>Składki na FP</t>
  </si>
  <si>
    <t>Zakup materiałów i wyposażenie</t>
  </si>
  <si>
    <t>85156</t>
  </si>
  <si>
    <t>Pozostała dzialalność</t>
  </si>
  <si>
    <t>Opłaty na rzecz budżetu państwa</t>
  </si>
  <si>
    <t>Dotacje celowe przekazane gminie na zadania bieżące realizowane na podstawie porozumień między jst</t>
  </si>
  <si>
    <t>Zakupy inwestycyjne</t>
  </si>
  <si>
    <t>Dotacje celowe przekazane gminie na realizację zadań bieżących na podstawie zawartego porozumienia</t>
  </si>
  <si>
    <t>85195</t>
  </si>
  <si>
    <t>Pozostałe podatki na rzecz budżetów jst</t>
  </si>
  <si>
    <t>757 Obsługa długu publicznego</t>
  </si>
  <si>
    <t>75702</t>
  </si>
  <si>
    <t>Obsługa kredytów i pożyczek jst</t>
  </si>
  <si>
    <t>60014</t>
  </si>
  <si>
    <t>70005</t>
  </si>
  <si>
    <t>71015</t>
  </si>
  <si>
    <t>75011</t>
  </si>
  <si>
    <t>75019</t>
  </si>
  <si>
    <t>75020</t>
  </si>
  <si>
    <t>75045</t>
  </si>
  <si>
    <t>75411</t>
  </si>
  <si>
    <t>75818</t>
  </si>
  <si>
    <t>1</t>
  </si>
  <si>
    <t>80146</t>
  </si>
  <si>
    <t>4300</t>
  </si>
  <si>
    <t>4020</t>
  </si>
  <si>
    <t>Wynagrodzenia prac. służby cywilnej</t>
  </si>
  <si>
    <t>4430</t>
  </si>
  <si>
    <t>4410</t>
  </si>
  <si>
    <t>4210</t>
  </si>
  <si>
    <t>4270</t>
  </si>
  <si>
    <t xml:space="preserve"> WYDATKI OGÓŁEM W DZIAŁACH POWIATU RADOMSZCZAŃSKIEGO</t>
  </si>
  <si>
    <t>01095</t>
  </si>
  <si>
    <t>3020</t>
  </si>
  <si>
    <t>6060</t>
  </si>
  <si>
    <t>6050</t>
  </si>
  <si>
    <t>Delegacje krajowe</t>
  </si>
  <si>
    <t>Gospodarka gruntami i nieruchom.</t>
  </si>
  <si>
    <t>4040</t>
  </si>
  <si>
    <t>4110</t>
  </si>
  <si>
    <t>4440</t>
  </si>
  <si>
    <t>4510</t>
  </si>
  <si>
    <t>4240</t>
  </si>
  <si>
    <t>852 Pomoc społeczna</t>
  </si>
  <si>
    <t>Placówki opiekuńczo - wychowawcze</t>
  </si>
  <si>
    <t>85202</t>
  </si>
  <si>
    <t>85218</t>
  </si>
  <si>
    <t>85220</t>
  </si>
  <si>
    <t>Jednostki specjalistycznego poradnictwa, ośrodki interwencji kryzysowej</t>
  </si>
  <si>
    <t>853 Pozostałe zadania w zakresie polityki społecznej</t>
  </si>
  <si>
    <t>Zespoły ds.. Orzekania o Stopniu Niepełnosprawności</t>
  </si>
  <si>
    <t>3110</t>
  </si>
  <si>
    <t>4010</t>
  </si>
  <si>
    <t>4120</t>
  </si>
  <si>
    <t>4280</t>
  </si>
  <si>
    <t>Zakup usług zdrowotnych</t>
  </si>
  <si>
    <t>Różne wydatki na rzecz osób fiz.</t>
  </si>
  <si>
    <t>85111</t>
  </si>
  <si>
    <t>4480</t>
  </si>
  <si>
    <r>
      <t>Mater</t>
    </r>
    <r>
      <rPr>
        <sz val="12"/>
        <rFont val="Times New Roman"/>
        <family val="1"/>
        <charset val="238"/>
      </rPr>
      <t>iały i wyposażenie</t>
    </r>
  </si>
  <si>
    <t>85324</t>
  </si>
  <si>
    <t>PFRON</t>
  </si>
  <si>
    <t>80134</t>
  </si>
  <si>
    <t>Szkoły zawodowe specjalne</t>
  </si>
  <si>
    <t>80140</t>
  </si>
  <si>
    <t>Centra kształcenia ustawicznego i praktycznego</t>
  </si>
  <si>
    <t>4260</t>
  </si>
  <si>
    <t>2320</t>
  </si>
  <si>
    <t>4170</t>
  </si>
  <si>
    <t>Wynagrodzenia bezosobowe</t>
  </si>
  <si>
    <t>Usługi zdrowotne</t>
  </si>
  <si>
    <t>3070</t>
  </si>
  <si>
    <t>4180</t>
  </si>
  <si>
    <t>4520</t>
  </si>
  <si>
    <t>Równoważniki pieniężne i ekwiwalenty dla żołnierzy i funkcjonariuszy</t>
  </si>
  <si>
    <t>Opłaty na rzecz budżetów jst</t>
  </si>
  <si>
    <t>Wydatki osob.nie zalicz.do uposażeń</t>
  </si>
  <si>
    <t>4610</t>
  </si>
  <si>
    <t>Koszty postępowania sądowego</t>
  </si>
  <si>
    <t>85412</t>
  </si>
  <si>
    <t>Kolonie i obozy oraz inne formy wypoczynku dzieci i młodzieży szkolnej</t>
  </si>
  <si>
    <t>4500</t>
  </si>
  <si>
    <t>Składki ZUS</t>
  </si>
  <si>
    <t>Zakup mat. i wyposażenia</t>
  </si>
  <si>
    <t>4140</t>
  </si>
  <si>
    <t>4360</t>
  </si>
  <si>
    <t>4700</t>
  </si>
  <si>
    <t>4390</t>
  </si>
  <si>
    <t xml:space="preserve">4120 </t>
  </si>
  <si>
    <t>Składki Fundusz Pracy</t>
  </si>
  <si>
    <t>Odpis FŚS</t>
  </si>
  <si>
    <t>Wydatki osobowe nie zal. do wynagr.</t>
  </si>
  <si>
    <t>Składki na ubezp. zdrowotne</t>
  </si>
  <si>
    <t>Wynagr. osobowe członków korpusu służby cywilnej</t>
  </si>
  <si>
    <t>Zakup usług obejmujących wykonanie ekspertyz, analiz i opinii</t>
  </si>
  <si>
    <t>Szkolenia pracowników nie będących członkami korpusu służby cywilnej</t>
  </si>
  <si>
    <t>Szkolenia pracowników nie będących członkami służby cywilnej</t>
  </si>
  <si>
    <t>4380</t>
  </si>
  <si>
    <t>Zakup usług obejmujących tłumaczenia</t>
  </si>
  <si>
    <t>85401</t>
  </si>
  <si>
    <t>Świetlice szkolne</t>
  </si>
  <si>
    <t>4220</t>
  </si>
  <si>
    <t>Zakup żywności</t>
  </si>
  <si>
    <t>Szkolenia pracowników</t>
  </si>
  <si>
    <t>85311</t>
  </si>
  <si>
    <t>2580</t>
  </si>
  <si>
    <t>Rehabilitacja zawodowa i społeczna osób niepełnosprawnych</t>
  </si>
  <si>
    <t>Dotacja podmiotowa z budżetu dla jednostek nie zaliczanych do sektora finansów publicznych</t>
  </si>
  <si>
    <t>85446</t>
  </si>
  <si>
    <t>Doskonalenie zawodowe nauczycieli</t>
  </si>
  <si>
    <t>75421</t>
  </si>
  <si>
    <t>Zarządzanie kryzysowe</t>
  </si>
  <si>
    <t>85495</t>
  </si>
  <si>
    <t>Plan po zmianie</t>
  </si>
  <si>
    <t>% realizacji planu</t>
  </si>
  <si>
    <t>75075</t>
  </si>
  <si>
    <t>Promocja jst</t>
  </si>
  <si>
    <t>71095</t>
  </si>
  <si>
    <t xml:space="preserve">4170 </t>
  </si>
  <si>
    <t>Zakup materiałów i wypos.</t>
  </si>
  <si>
    <t>Kwalifikacja wojskowa</t>
  </si>
  <si>
    <t>4230</t>
  </si>
  <si>
    <t>8110</t>
  </si>
  <si>
    <t>Odsetki od samorządowych papierów wartościowych lub zaciągniętych przez jst kredytów i pożyczek</t>
  </si>
  <si>
    <t>4211</t>
  </si>
  <si>
    <t>4301</t>
  </si>
  <si>
    <t>2360</t>
  </si>
  <si>
    <t>4017</t>
  </si>
  <si>
    <t>4117</t>
  </si>
  <si>
    <t>4127</t>
  </si>
  <si>
    <t>4780</t>
  </si>
  <si>
    <t>Składki na Fundusz Emerytur Pomostowych</t>
  </si>
  <si>
    <t>85395</t>
  </si>
  <si>
    <t>Pozostała działaność</t>
  </si>
  <si>
    <t>900 Gospodarka komunalna i ochrona środowiska</t>
  </si>
  <si>
    <t>90019</t>
  </si>
  <si>
    <t>Wpływy i wydatki związane z gromadzeniem środków z kar i opłat za korzystanie ze środowiska</t>
  </si>
  <si>
    <t>WYDATKI wg grup paragrafów</t>
  </si>
  <si>
    <t>Wydatki bieżące
w tym:</t>
  </si>
  <si>
    <t>wydatki jednostek budżetowych</t>
  </si>
  <si>
    <t>wynagrodzenia i składki od nich naliczane</t>
  </si>
  <si>
    <t>świadczenia na rzecz osób fizycznych</t>
  </si>
  <si>
    <t>wypłaty z tytułu poręczeń i gwarancji</t>
  </si>
  <si>
    <t>obsługa długu</t>
  </si>
  <si>
    <t>Wydatki majątkowe</t>
  </si>
  <si>
    <t>w tym inwestycje i zakupy inwestycyjne</t>
  </si>
  <si>
    <t>na programy i projekty finansowane z udziałem środków, o których mowa w art. 5 ust. 1 pkt 2 i 3</t>
  </si>
  <si>
    <t>wydatki na programy finansowane z udziałem środków, o których mowa w art. 5 ust. 1 pkt 2 i 3</t>
  </si>
  <si>
    <t>4590</t>
  </si>
  <si>
    <t>Kary i odszkodowania na rzecz os. fiz.</t>
  </si>
  <si>
    <t>4600</t>
  </si>
  <si>
    <t>Kary i odszkodowania na rzecz os. pr.</t>
  </si>
  <si>
    <t>60095</t>
  </si>
  <si>
    <t>4111</t>
  </si>
  <si>
    <t>4121</t>
  </si>
  <si>
    <t>4550</t>
  </si>
  <si>
    <t>Szkolenia członków korpusu sł. cyw.</t>
  </si>
  <si>
    <t>6170</t>
  </si>
  <si>
    <t>2540</t>
  </si>
  <si>
    <t>Dotacja podmiotowa z budżetu dla niepubl. jednostki systemu oświaty</t>
  </si>
  <si>
    <t>4431</t>
  </si>
  <si>
    <t>3251</t>
  </si>
  <si>
    <t>4171</t>
  </si>
  <si>
    <t>4951</t>
  </si>
  <si>
    <t>92601</t>
  </si>
  <si>
    <t>92605</t>
  </si>
  <si>
    <t>3040</t>
  </si>
  <si>
    <t>Różnice kursowe</t>
  </si>
  <si>
    <t>Obiekty sportowe</t>
  </si>
  <si>
    <t>Zadania w zakresie kultury fizycznej</t>
  </si>
  <si>
    <t>Nagrody niezaliczone do wynagrodzeń</t>
  </si>
  <si>
    <t>Dotacje celowe z budżetu jst na finansowanie lub dofinansowanie zadań zleconych do realizacji organizacjom pożytku publicznego</t>
  </si>
  <si>
    <t>Ekspertyzy, analizy i opinie</t>
  </si>
  <si>
    <t>Pozostałe podatki na rzecz budżetu jst</t>
  </si>
  <si>
    <t>Szkolenia</t>
  </si>
  <si>
    <t>4420</t>
  </si>
  <si>
    <t>85404</t>
  </si>
  <si>
    <t>Wczesne wspomaganie rozwoju dziecka</t>
  </si>
  <si>
    <t>dotacje na zadania bieżące</t>
  </si>
  <si>
    <t>Ekspertyzy, analizy, opinie</t>
  </si>
  <si>
    <t>630 Turystyka</t>
  </si>
  <si>
    <t>63095</t>
  </si>
  <si>
    <t>4190</t>
  </si>
  <si>
    <t>Nagrody konkursowe</t>
  </si>
  <si>
    <t>Podróze służbowe zagraniczne</t>
  </si>
  <si>
    <t>Opłaty z tyt. zakupu usług telekom.</t>
  </si>
  <si>
    <t>85205</t>
  </si>
  <si>
    <t>Zadania w zakresie przeciwdziałania przemocy w rodzinie</t>
  </si>
  <si>
    <t>Opłaty na rzecz  budżetu państwa</t>
  </si>
  <si>
    <t>wydatki związane z realizacją ich statutowych zadań</t>
  </si>
  <si>
    <t>71012</t>
  </si>
  <si>
    <t>4530</t>
  </si>
  <si>
    <t>75515</t>
  </si>
  <si>
    <t>4307</t>
  </si>
  <si>
    <t>4417</t>
  </si>
  <si>
    <t>Zadania z zakresu geodezji i kartografii</t>
  </si>
  <si>
    <t>Podatek od towarów i usług</t>
  </si>
  <si>
    <t>Wpłaty jednostek na państwowy fundusz celowy na zadania inwestycyjne</t>
  </si>
  <si>
    <t>Nieodpłatna pomoc prawna</t>
  </si>
  <si>
    <t>758 Różne rozliczenia</t>
  </si>
  <si>
    <t>Dotacje celowe przekazane do powiatu na zadania bieżące realizowane na podst. porozumień między jst</t>
  </si>
  <si>
    <t>755 Wymiar sprawiedliwości</t>
  </si>
  <si>
    <t>6800</t>
  </si>
  <si>
    <t>Rezerwy celowe i ogólne na wydatki bieżace</t>
  </si>
  <si>
    <t>Opłaty na rzecz budzetu państwa</t>
  </si>
  <si>
    <t>855 Rodzina</t>
  </si>
  <si>
    <t>85508</t>
  </si>
  <si>
    <t>85510</t>
  </si>
  <si>
    <t>85595</t>
  </si>
  <si>
    <t>Załącznik nr 2</t>
  </si>
  <si>
    <t>921 Kultura i ochrona dziedzictwa narodowego</t>
  </si>
  <si>
    <t>Rezerwy celowe i ogólne na wydatki majątkowe</t>
  </si>
  <si>
    <t>Delegacje służbowe krajowe</t>
  </si>
  <si>
    <t>4400</t>
  </si>
  <si>
    <t>Opłaty za administrowanie i czynsze za budynki</t>
  </si>
  <si>
    <t>4309</t>
  </si>
  <si>
    <t>75414</t>
  </si>
  <si>
    <t>Obrona cywilna</t>
  </si>
  <si>
    <t xml:space="preserve">4210 </t>
  </si>
  <si>
    <t>80115</t>
  </si>
  <si>
    <t>Technika</t>
  </si>
  <si>
    <t>3247</t>
  </si>
  <si>
    <t>3249</t>
  </si>
  <si>
    <t>4019</t>
  </si>
  <si>
    <t>4119</t>
  </si>
  <si>
    <t>Stypendia dla uczniów</t>
  </si>
  <si>
    <t>4129</t>
  </si>
  <si>
    <t>4217</t>
  </si>
  <si>
    <t>4219</t>
  </si>
  <si>
    <t>6067</t>
  </si>
  <si>
    <t>6069</t>
  </si>
  <si>
    <t>80116</t>
  </si>
  <si>
    <t>Szkoły policealne</t>
  </si>
  <si>
    <t>80117</t>
  </si>
  <si>
    <t>Branżowe szkoły I i II stopnia</t>
  </si>
  <si>
    <t>2310</t>
  </si>
  <si>
    <t>80152</t>
  </si>
  <si>
    <t>Ekepsrtyzy, analizy, opinie</t>
  </si>
  <si>
    <t>4330</t>
  </si>
  <si>
    <t>Zakup usług przez jst od innych jst</t>
  </si>
  <si>
    <t>6610</t>
  </si>
  <si>
    <t>-</t>
  </si>
  <si>
    <t>2909</t>
  </si>
  <si>
    <t>4247</t>
  </si>
  <si>
    <t>4249</t>
  </si>
  <si>
    <t>4419</t>
  </si>
  <si>
    <t>85504</t>
  </si>
  <si>
    <t>Wspieranie rodziny</t>
  </si>
  <si>
    <t>60004</t>
  </si>
  <si>
    <t>60018</t>
  </si>
  <si>
    <t>6659</t>
  </si>
  <si>
    <t>2910</t>
  </si>
  <si>
    <t>80153</t>
  </si>
  <si>
    <t>6220</t>
  </si>
  <si>
    <t>2590</t>
  </si>
  <si>
    <t>Lokalny transport zbiorowy</t>
  </si>
  <si>
    <t>Wpłaty gmin i powiatów na rzecz innych jst oraz ich związków na dofin. zadań inwestycyjnych i zakupów inwest.</t>
  </si>
  <si>
    <t>Wpłaty gmin i powiatów na rzecz innych jst oraz ich związków na dofin. zadań bieżących</t>
  </si>
  <si>
    <t>Opłaty za administrowanie i czynsze</t>
  </si>
  <si>
    <t>Pozostałe podatki na rzecz jst</t>
  </si>
  <si>
    <t>Realizacja zadań wymagających stosowania specjalnej organziacji nauki i metod pracy w liceach, technikach, szkołach branżowych i policealnych</t>
  </si>
  <si>
    <t>Dotacja celowa z budżetu na finansowanie lub dofinansowanie kosztów realizacji inwestycji i zakupów inwest. innych jednostek sektora fin. publ.</t>
  </si>
  <si>
    <t>Dotacje celowe przekazane gminie na inwestycje i zakupy inwest. realziowane na podstawie umów</t>
  </si>
  <si>
    <t>Dotacja podmiotowa z budzetu dla publicznej jednostki systemu oświaty prowadzonej przez inną niż jst os. prawną lub fiz.</t>
  </si>
  <si>
    <t>4710</t>
  </si>
  <si>
    <t>4277</t>
  </si>
  <si>
    <t>4279</t>
  </si>
  <si>
    <t>4717</t>
  </si>
  <si>
    <t>4719</t>
  </si>
  <si>
    <t>4787</t>
  </si>
  <si>
    <t>4789</t>
  </si>
  <si>
    <t>4580</t>
  </si>
  <si>
    <t>4560</t>
  </si>
  <si>
    <t xml:space="preserve">Wydatki inwestycyjne </t>
  </si>
  <si>
    <t xml:space="preserve">Wydatki na zakupy inwestycyjne </t>
  </si>
  <si>
    <t>Zwrot dotacji oraz płatności, w tym wykorzystanych niezgodnie z przeznaczeniem lub wykorzystanych z naruszeniem procedur, o których mowa w art. 184 ustawy, pobranych nienależnie lub nadmiernej  wysokości</t>
  </si>
  <si>
    <t xml:space="preserve">Wynagrodzenia osobowe pracowników </t>
  </si>
  <si>
    <t xml:space="preserve">Kary, odszkodowania i grzywny wypłacane na rzecz osób prawnych i innych jednostek organizacyjnych </t>
  </si>
  <si>
    <t xml:space="preserve">Zakup materiałów i wyposażenia </t>
  </si>
  <si>
    <t xml:space="preserve">Zakup usług remontowych </t>
  </si>
  <si>
    <t xml:space="preserve">Podróze służbowe </t>
  </si>
  <si>
    <t xml:space="preserve">Zakup usług zdrowotnych </t>
  </si>
  <si>
    <t xml:space="preserve">Zakup usług pozostałych </t>
  </si>
  <si>
    <t xml:space="preserve">Pozostałe odsetki </t>
  </si>
  <si>
    <t xml:space="preserve">Wynagrodzenia bezosobowe </t>
  </si>
  <si>
    <t>Zakup środków dydaktycznych i książek</t>
  </si>
  <si>
    <t>Rozdz.  §</t>
  </si>
  <si>
    <t>Odsetki od dotacji oraz płatności: wykorzystanych niezgodnie z przeznaczeniem lub wykorzystanych z naruszeniem procedur, o których mowa w art. 184 ustawy, pobranych nienależnie lub w nadmiernej wysokości</t>
  </si>
  <si>
    <t>Wpłaty na PPK finansowane przez podmiot zatrudniający</t>
  </si>
  <si>
    <t>Działalność Rządowego Funduszu Rozwoju Dróg</t>
  </si>
  <si>
    <t>Zapewnienie uczniom prawa do bezpłatnego dostępu do podręczników, materiałów edukacyjnych i ćwiczeniowych</t>
  </si>
  <si>
    <t xml:space="preserve">WYKONANIE WYDATKÓW BUDŻETU POWIATU RADOMSZCZAŃSKIEGO ZA OKRES 01.01.-31.12.2021 r. </t>
  </si>
  <si>
    <t>Wykonanie na 31.12.2021 r.</t>
  </si>
  <si>
    <t>75405</t>
  </si>
  <si>
    <t>Komendy powiatowe Policji</t>
  </si>
  <si>
    <t xml:space="preserve">Wpłaty jednostek na państwowy fundusz celowy na finasowanie lub dofinasowanie zadań inwwstycyjnych </t>
  </si>
  <si>
    <t>75478</t>
  </si>
  <si>
    <t>Usuwanie skutków klęsk żywiołowych</t>
  </si>
  <si>
    <t>Zwrot dotacji oraz płatności wykorzystanych niezgodnie z przeznaczeniem lub wykorzystanych z naruszeniem procedur, o których mowa w art. 184 ustawy, pobranych nienależnie lub nadmiernej wysokości</t>
  </si>
  <si>
    <t>4711</t>
  </si>
  <si>
    <t>Wpłaty na PPK</t>
  </si>
  <si>
    <t>85295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</si>
</sst>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2"/>
      <color indexed="48"/>
      <name val="Times New Roman CE"/>
      <family val="1"/>
      <charset val="238"/>
    </font>
    <font>
      <sz val="12"/>
      <color indexed="48"/>
      <name val="Times New Roman"/>
      <family val="1"/>
      <charset val="238"/>
    </font>
    <font>
      <sz val="12"/>
      <color indexed="48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48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indexed="10"/>
      <name val="Times New Roman CE"/>
      <charset val="238"/>
    </font>
    <font>
      <b/>
      <sz val="14"/>
      <name val="Times New Roman CE"/>
      <charset val="238"/>
    </font>
    <font>
      <sz val="12"/>
      <color rgb="FF0070C0"/>
      <name val="Times New Roman CE"/>
      <family val="1"/>
      <charset val="238"/>
    </font>
    <font>
      <sz val="12"/>
      <color theme="1"/>
      <name val="Times New Roman CE"/>
      <family val="1"/>
      <charset val="238"/>
    </font>
    <font>
      <b/>
      <sz val="12"/>
      <name val="Times New Roman"/>
      <family val="1"/>
      <charset val="238"/>
    </font>
    <font>
      <sz val="14"/>
      <name val="Times New Roman CE"/>
      <charset val="238"/>
    </font>
    <font>
      <sz val="12"/>
      <color theme="3" tint="0.39997558519241921"/>
      <name val="Times New Roman CE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 CE"/>
      <charset val="238"/>
    </font>
    <font>
      <sz val="12"/>
      <color rgb="FF3737F1"/>
      <name val="Times New Roman CE"/>
      <family val="1"/>
      <charset val="238"/>
    </font>
    <font>
      <sz val="12"/>
      <color rgb="FF3737F1"/>
      <name val="Times New Roman"/>
      <family val="1"/>
      <charset val="238"/>
    </font>
    <font>
      <sz val="12"/>
      <color rgb="FF3737F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49" fontId="4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49" fontId="11" fillId="0" borderId="4" xfId="0" applyNumberFormat="1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49" fontId="11" fillId="0" borderId="4" xfId="0" applyNumberFormat="1" applyFont="1" applyFill="1" applyBorder="1" applyAlignment="1">
      <alignment horizontal="center" wrapText="1"/>
    </xf>
    <xf numFmtId="3" fontId="13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3" fontId="11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3" fontId="7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15" fillId="0" borderId="1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Border="1" applyAlignment="1">
      <alignment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Fill="1" applyBorder="1" applyAlignment="1">
      <alignment wrapText="1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0" fillId="0" borderId="0" xfId="0" applyNumberFormat="1" applyBorder="1" applyAlignment="1"/>
    <xf numFmtId="10" fontId="13" fillId="0" borderId="1" xfId="0" applyNumberFormat="1" applyFont="1" applyBorder="1" applyAlignment="1">
      <alignment horizontal="right" vertical="top" wrapText="1"/>
    </xf>
    <xf numFmtId="10" fontId="13" fillId="0" borderId="7" xfId="0" applyNumberFormat="1" applyFont="1" applyBorder="1" applyAlignment="1">
      <alignment horizontal="right" vertical="top" wrapText="1"/>
    </xf>
    <xf numFmtId="0" fontId="12" fillId="0" borderId="4" xfId="0" applyFont="1" applyBorder="1" applyAlignment="1">
      <alignment wrapText="1"/>
    </xf>
    <xf numFmtId="4" fontId="13" fillId="0" borderId="4" xfId="0" applyNumberFormat="1" applyFont="1" applyBorder="1" applyAlignment="1">
      <alignment horizontal="right" wrapText="1"/>
    </xf>
    <xf numFmtId="10" fontId="13" fillId="0" borderId="4" xfId="0" applyNumberFormat="1" applyFont="1" applyBorder="1" applyAlignment="1">
      <alignment horizontal="right" wrapText="1"/>
    </xf>
    <xf numFmtId="4" fontId="8" fillId="0" borderId="0" xfId="0" applyNumberFormat="1" applyFont="1" applyFill="1" applyBorder="1" applyAlignment="1">
      <alignment vertical="top" wrapText="1"/>
    </xf>
    <xf numFmtId="0" fontId="11" fillId="0" borderId="4" xfId="0" applyFont="1" applyBorder="1" applyAlignment="1">
      <alignment wrapText="1"/>
    </xf>
    <xf numFmtId="4" fontId="11" fillId="0" borderId="4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49" fontId="12" fillId="0" borderId="4" xfId="0" applyNumberFormat="1" applyFont="1" applyBorder="1" applyAlignment="1">
      <alignment horizontal="left" wrapText="1"/>
    </xf>
    <xf numFmtId="0" fontId="13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6" fillId="0" borderId="4" xfId="0" applyFont="1" applyFill="1" applyBorder="1" applyAlignment="1">
      <alignment wrapText="1"/>
    </xf>
    <xf numFmtId="0" fontId="19" fillId="0" borderId="0" xfId="0" applyFont="1" applyBorder="1" applyAlignment="1"/>
    <xf numFmtId="0" fontId="6" fillId="0" borderId="0" xfId="0" applyFont="1" applyBorder="1" applyAlignment="1"/>
    <xf numFmtId="49" fontId="6" fillId="2" borderId="2" xfId="0" applyNumberFormat="1" applyFont="1" applyFill="1" applyBorder="1" applyAlignment="1">
      <alignment horizontal="center" wrapText="1"/>
    </xf>
    <xf numFmtId="10" fontId="5" fillId="2" borderId="2" xfId="0" applyNumberFormat="1" applyFont="1" applyFill="1" applyBorder="1" applyAlignment="1">
      <alignment horizontal="right" wrapText="1"/>
    </xf>
    <xf numFmtId="0" fontId="7" fillId="3" borderId="6" xfId="0" applyFont="1" applyFill="1" applyBorder="1" applyAlignment="1">
      <alignment wrapText="1"/>
    </xf>
    <xf numFmtId="4" fontId="5" fillId="3" borderId="6" xfId="0" applyNumberFormat="1" applyFont="1" applyFill="1" applyBorder="1" applyAlignment="1">
      <alignment horizontal="right" wrapText="1"/>
    </xf>
    <xf numFmtId="10" fontId="5" fillId="3" borderId="6" xfId="0" applyNumberFormat="1" applyFont="1" applyFill="1" applyBorder="1" applyAlignment="1">
      <alignment horizontal="right" wrapText="1"/>
    </xf>
    <xf numFmtId="4" fontId="7" fillId="3" borderId="6" xfId="0" applyNumberFormat="1" applyFont="1" applyFill="1" applyBorder="1" applyAlignment="1">
      <alignment horizontal="right" wrapText="1"/>
    </xf>
    <xf numFmtId="0" fontId="14" fillId="3" borderId="6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5" fillId="3" borderId="6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10" fontId="13" fillId="2" borderId="3" xfId="0" applyNumberFormat="1" applyFont="1" applyFill="1" applyBorder="1" applyAlignment="1">
      <alignment horizontal="right" vertical="top" wrapText="1"/>
    </xf>
    <xf numFmtId="4" fontId="6" fillId="2" borderId="1" xfId="0" applyNumberFormat="1" applyFont="1" applyFill="1" applyBorder="1" applyAlignment="1"/>
    <xf numFmtId="10" fontId="13" fillId="2" borderId="1" xfId="0" applyNumberFormat="1" applyFont="1" applyFill="1" applyBorder="1" applyAlignment="1">
      <alignment horizontal="right" vertical="top" wrapText="1"/>
    </xf>
    <xf numFmtId="4" fontId="6" fillId="2" borderId="7" xfId="0" applyNumberFormat="1" applyFont="1" applyFill="1" applyBorder="1" applyAlignment="1"/>
    <xf numFmtId="4" fontId="5" fillId="2" borderId="2" xfId="0" applyNumberFormat="1" applyFont="1" applyFill="1" applyBorder="1" applyAlignment="1">
      <alignment horizontal="right" wrapText="1"/>
    </xf>
    <xf numFmtId="4" fontId="7" fillId="3" borderId="5" xfId="0" applyNumberFormat="1" applyFont="1" applyFill="1" applyBorder="1" applyAlignment="1">
      <alignment horizontal="right" wrapText="1"/>
    </xf>
    <xf numFmtId="4" fontId="13" fillId="0" borderId="4" xfId="0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 applyAlignment="1">
      <alignment horizontal="right" wrapText="1"/>
    </xf>
    <xf numFmtId="4" fontId="8" fillId="0" borderId="7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vertical="top" wrapText="1"/>
    </xf>
    <xf numFmtId="10" fontId="13" fillId="2" borderId="1" xfId="0" applyNumberFormat="1" applyFont="1" applyFill="1" applyBorder="1" applyAlignment="1">
      <alignment horizontal="right" wrapText="1"/>
    </xf>
    <xf numFmtId="4" fontId="6" fillId="0" borderId="0" xfId="0" applyNumberFormat="1" applyFont="1" applyBorder="1" applyAlignment="1"/>
    <xf numFmtId="4" fontId="8" fillId="0" borderId="0" xfId="0" applyNumberFormat="1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right" wrapText="1"/>
    </xf>
    <xf numFmtId="49" fontId="20" fillId="0" borderId="4" xfId="0" applyNumberFormat="1" applyFont="1" applyFill="1" applyBorder="1" applyAlignment="1">
      <alignment horizontal="center" wrapText="1"/>
    </xf>
    <xf numFmtId="0" fontId="20" fillId="0" borderId="4" xfId="0" applyFont="1" applyFill="1" applyBorder="1" applyAlignment="1">
      <alignment wrapText="1"/>
    </xf>
    <xf numFmtId="4" fontId="20" fillId="0" borderId="4" xfId="0" applyNumberFormat="1" applyFont="1" applyFill="1" applyBorder="1" applyAlignment="1">
      <alignment horizontal="right" wrapText="1"/>
    </xf>
    <xf numFmtId="49" fontId="6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vertical="top" wrapText="1"/>
    </xf>
    <xf numFmtId="4" fontId="8" fillId="0" borderId="3" xfId="0" applyNumberFormat="1" applyFont="1" applyFill="1" applyBorder="1" applyAlignment="1">
      <alignment horizontal="right" vertical="top" wrapText="1"/>
    </xf>
    <xf numFmtId="10" fontId="13" fillId="0" borderId="3" xfId="0" applyNumberFormat="1" applyFont="1" applyBorder="1" applyAlignment="1">
      <alignment horizontal="right" vertical="top" wrapText="1"/>
    </xf>
    <xf numFmtId="49" fontId="21" fillId="0" borderId="1" xfId="0" applyNumberFormat="1" applyFont="1" applyBorder="1" applyAlignment="1">
      <alignment horizontal="center" vertical="top" wrapText="1"/>
    </xf>
    <xf numFmtId="0" fontId="15" fillId="0" borderId="1" xfId="0" applyFont="1" applyFill="1" applyBorder="1" applyAlignment="1">
      <alignment wrapText="1"/>
    </xf>
    <xf numFmtId="10" fontId="13" fillId="0" borderId="6" xfId="0" applyNumberFormat="1" applyFont="1" applyBorder="1" applyAlignment="1">
      <alignment horizontal="right" vertical="top" wrapText="1"/>
    </xf>
    <xf numFmtId="0" fontId="22" fillId="0" borderId="6" xfId="0" applyFont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right" vertical="top" wrapText="1"/>
    </xf>
    <xf numFmtId="0" fontId="22" fillId="0" borderId="6" xfId="0" applyFont="1" applyFill="1" applyBorder="1" applyAlignment="1">
      <alignment horizontal="left" wrapText="1"/>
    </xf>
    <xf numFmtId="4" fontId="7" fillId="0" borderId="6" xfId="0" applyNumberFormat="1" applyFont="1" applyBorder="1" applyAlignment="1">
      <alignment horizontal="right" wrapText="1"/>
    </xf>
    <xf numFmtId="10" fontId="13" fillId="0" borderId="6" xfId="0" applyNumberFormat="1" applyFont="1" applyBorder="1" applyAlignment="1">
      <alignment horizontal="right" wrapText="1"/>
    </xf>
    <xf numFmtId="4" fontId="6" fillId="2" borderId="3" xfId="0" applyNumberFormat="1" applyFont="1" applyFill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22" fillId="3" borderId="6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right" vertical="top" wrapText="1"/>
    </xf>
    <xf numFmtId="49" fontId="23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10" fontId="8" fillId="0" borderId="1" xfId="0" applyNumberFormat="1" applyFont="1" applyBorder="1" applyAlignment="1">
      <alignment horizontal="right" vertical="top" wrapText="1"/>
    </xf>
    <xf numFmtId="3" fontId="24" fillId="0" borderId="0" xfId="0" applyNumberFormat="1" applyFont="1" applyBorder="1" applyAlignment="1">
      <alignment horizontal="right" wrapText="1"/>
    </xf>
    <xf numFmtId="0" fontId="24" fillId="0" borderId="0" xfId="0" applyFont="1" applyBorder="1" applyAlignment="1">
      <alignment wrapText="1"/>
    </xf>
    <xf numFmtId="10" fontId="13" fillId="2" borderId="1" xfId="0" quotePrefix="1" applyNumberFormat="1" applyFont="1" applyFill="1" applyBorder="1" applyAlignment="1">
      <alignment horizontal="right" vertical="top" wrapText="1"/>
    </xf>
    <xf numFmtId="10" fontId="13" fillId="2" borderId="7" xfId="0" applyNumberFormat="1" applyFont="1" applyFill="1" applyBorder="1" applyAlignment="1">
      <alignment horizontal="right" wrapText="1"/>
    </xf>
    <xf numFmtId="4" fontId="11" fillId="4" borderId="4" xfId="0" applyNumberFormat="1" applyFont="1" applyFill="1" applyBorder="1" applyAlignment="1">
      <alignment horizontal="right" wrapText="1"/>
    </xf>
    <xf numFmtId="49" fontId="21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vertical="top" wrapText="1"/>
    </xf>
    <xf numFmtId="4" fontId="26" fillId="0" borderId="1" xfId="0" applyNumberFormat="1" applyFont="1" applyFill="1" applyBorder="1" applyAlignment="1">
      <alignment horizontal="right" vertical="top" wrapText="1"/>
    </xf>
    <xf numFmtId="10" fontId="26" fillId="0" borderId="1" xfId="0" applyNumberFormat="1" applyFont="1" applyFill="1" applyBorder="1" applyAlignment="1">
      <alignment horizontal="right" vertical="top" wrapText="1"/>
    </xf>
    <xf numFmtId="49" fontId="27" fillId="0" borderId="4" xfId="0" applyNumberFormat="1" applyFont="1" applyBorder="1" applyAlignment="1">
      <alignment horizontal="center" wrapText="1"/>
    </xf>
    <xf numFmtId="0" fontId="28" fillId="0" borderId="4" xfId="0" applyFont="1" applyBorder="1" applyAlignment="1">
      <alignment wrapText="1"/>
    </xf>
    <xf numFmtId="4" fontId="29" fillId="0" borderId="4" xfId="0" applyNumberFormat="1" applyFont="1" applyBorder="1" applyAlignment="1">
      <alignment horizontal="right" wrapText="1"/>
    </xf>
    <xf numFmtId="10" fontId="29" fillId="0" borderId="4" xfId="0" applyNumberFormat="1" applyFont="1" applyBorder="1" applyAlignment="1">
      <alignment horizontal="right" wrapText="1"/>
    </xf>
    <xf numFmtId="0" fontId="25" fillId="0" borderId="1" xfId="0" applyFont="1" applyBorder="1" applyAlignment="1">
      <alignment vertical="top" wrapText="1"/>
    </xf>
    <xf numFmtId="4" fontId="26" fillId="0" borderId="1" xfId="0" applyNumberFormat="1" applyFont="1" applyBorder="1" applyAlignment="1">
      <alignment horizontal="right" vertical="top" wrapText="1"/>
    </xf>
    <xf numFmtId="10" fontId="26" fillId="0" borderId="1" xfId="0" applyNumberFormat="1" applyFont="1" applyBorder="1" applyAlignment="1">
      <alignment horizontal="right" vertical="top" wrapText="1"/>
    </xf>
    <xf numFmtId="3" fontId="26" fillId="0" borderId="0" xfId="0" applyNumberFormat="1" applyFont="1" applyBorder="1" applyAlignment="1">
      <alignment horizontal="right" vertical="top" wrapText="1"/>
    </xf>
    <xf numFmtId="49" fontId="27" fillId="0" borderId="4" xfId="0" applyNumberFormat="1" applyFont="1" applyFill="1" applyBorder="1" applyAlignment="1">
      <alignment horizontal="center" wrapText="1"/>
    </xf>
    <xf numFmtId="0" fontId="28" fillId="0" borderId="4" xfId="0" applyFont="1" applyFill="1" applyBorder="1" applyAlignment="1">
      <alignment wrapText="1"/>
    </xf>
    <xf numFmtId="4" fontId="29" fillId="0" borderId="4" xfId="0" applyNumberFormat="1" applyFont="1" applyFill="1" applyBorder="1" applyAlignment="1">
      <alignment horizontal="right" wrapText="1"/>
    </xf>
    <xf numFmtId="10" fontId="29" fillId="0" borderId="4" xfId="0" applyNumberFormat="1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left" wrapText="1"/>
    </xf>
    <xf numFmtId="4" fontId="8" fillId="0" borderId="9" xfId="0" applyNumberFormat="1" applyFont="1" applyBorder="1" applyAlignment="1">
      <alignment horizontal="right" vertical="top" wrapText="1"/>
    </xf>
    <xf numFmtId="0" fontId="9" fillId="0" borderId="7" xfId="0" applyFont="1" applyFill="1" applyBorder="1" applyAlignment="1">
      <alignment vertical="top" wrapText="1"/>
    </xf>
    <xf numFmtId="49" fontId="17" fillId="0" borderId="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19" fillId="2" borderId="0" xfId="0" applyNumberFormat="1" applyFont="1" applyFill="1" applyBorder="1" applyAlignment="1">
      <alignment horizontal="center"/>
    </xf>
    <xf numFmtId="49" fontId="19" fillId="2" borderId="8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373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89"/>
  <sheetViews>
    <sheetView showGridLines="0" tabSelected="1" view="pageBreakPreview" zoomScale="60" zoomScaleNormal="120" workbookViewId="0">
      <selection activeCell="A2" sqref="A2:XFD4"/>
    </sheetView>
  </sheetViews>
  <sheetFormatPr defaultColWidth="9.33203125" defaultRowHeight="13.2" x14ac:dyDescent="0.25"/>
  <cols>
    <col min="1" max="1" width="10.33203125" style="7" customWidth="1"/>
    <col min="2" max="2" width="46.44140625" style="3" customWidth="1"/>
    <col min="3" max="4" width="22.33203125" style="1" customWidth="1"/>
    <col min="5" max="5" width="34.44140625" style="1" customWidth="1"/>
    <col min="6" max="6" width="18.6640625" style="1" customWidth="1"/>
    <col min="7" max="7" width="21.33203125" style="1" customWidth="1"/>
    <col min="8" max="8" width="16.109375" style="1" customWidth="1"/>
    <col min="9" max="9" width="19.33203125" style="1" customWidth="1"/>
    <col min="10" max="10" width="13.44140625" style="1" bestFit="1" customWidth="1"/>
    <col min="11" max="11" width="15.6640625" style="1" bestFit="1" customWidth="1"/>
    <col min="12" max="16384" width="9.33203125" style="1"/>
  </cols>
  <sheetData>
    <row r="1" spans="1:8" s="116" customFormat="1" ht="15.75" customHeight="1" x14ac:dyDescent="0.35">
      <c r="A1" s="115"/>
      <c r="B1" s="115"/>
      <c r="C1" s="116" t="s">
        <v>294</v>
      </c>
    </row>
    <row r="2" spans="1:8" s="5" customFormat="1" ht="54" customHeight="1" x14ac:dyDescent="0.3">
      <c r="A2" s="142" t="s">
        <v>376</v>
      </c>
      <c r="B2" s="142"/>
      <c r="C2" s="142"/>
      <c r="D2" s="142"/>
      <c r="E2" s="142"/>
      <c r="F2" s="6"/>
    </row>
    <row r="3" spans="1:8" s="10" customFormat="1" ht="25.5" customHeight="1" x14ac:dyDescent="0.25">
      <c r="A3" s="143" t="s">
        <v>371</v>
      </c>
      <c r="B3" s="145" t="s">
        <v>1</v>
      </c>
      <c r="C3" s="147" t="s">
        <v>198</v>
      </c>
      <c r="D3" s="147" t="s">
        <v>377</v>
      </c>
      <c r="E3" s="147" t="s">
        <v>199</v>
      </c>
    </row>
    <row r="4" spans="1:8" s="10" customFormat="1" ht="25.95" customHeight="1" x14ac:dyDescent="0.25">
      <c r="A4" s="144"/>
      <c r="B4" s="146"/>
      <c r="C4" s="147"/>
      <c r="D4" s="147"/>
      <c r="E4" s="147"/>
      <c r="F4" s="11"/>
    </row>
    <row r="5" spans="1:8" s="15" customFormat="1" ht="16.2" x14ac:dyDescent="0.35">
      <c r="A5" s="12" t="s">
        <v>107</v>
      </c>
      <c r="B5" s="13">
        <v>2</v>
      </c>
      <c r="C5" s="14">
        <v>3</v>
      </c>
      <c r="D5" s="14">
        <v>4</v>
      </c>
      <c r="E5" s="14">
        <v>5</v>
      </c>
    </row>
    <row r="6" spans="1:8" s="29" customFormat="1" ht="36" customHeight="1" x14ac:dyDescent="0.3">
      <c r="A6" s="69" t="s">
        <v>0</v>
      </c>
      <c r="B6" s="139" t="s">
        <v>116</v>
      </c>
      <c r="C6" s="84">
        <f>SUM(C7+C11+C15+C41+C48+C65+C94+C153+C193+C203+C206+C210+C413+C423+C498+C552+C701+C710+C718+C656)</f>
        <v>141777979.35999998</v>
      </c>
      <c r="D6" s="84">
        <f>SUM(D7+D11+D15+D41+D48+D65+D94+D153+D193+D203+D206+D210+D413+D423+D498+D552+D701+D710+D718+D656)</f>
        <v>130181952.13999997</v>
      </c>
      <c r="E6" s="70">
        <f t="shared" ref="E6:E42" si="0">SUM(D6/C6)</f>
        <v>0.91820995564793884</v>
      </c>
      <c r="F6" s="8"/>
    </row>
    <row r="7" spans="1:8" s="9" customFormat="1" ht="25.2" customHeight="1" thickBot="1" x14ac:dyDescent="0.35">
      <c r="A7" s="16" t="s">
        <v>0</v>
      </c>
      <c r="B7" s="71" t="s">
        <v>22</v>
      </c>
      <c r="C7" s="72">
        <f>SUM(C8)</f>
        <v>467000</v>
      </c>
      <c r="D7" s="72">
        <f>SUM(D8)</f>
        <v>455722.51</v>
      </c>
      <c r="E7" s="73">
        <f t="shared" si="0"/>
        <v>0.97585119914346896</v>
      </c>
      <c r="F7" s="17"/>
    </row>
    <row r="8" spans="1:8" s="48" customFormat="1" ht="27" customHeight="1" thickTop="1" x14ac:dyDescent="0.3">
      <c r="A8" s="18" t="s">
        <v>117</v>
      </c>
      <c r="B8" s="59" t="s">
        <v>10</v>
      </c>
      <c r="C8" s="60">
        <f t="shared" ref="C8:D8" si="1">SUM(C9:C10)</f>
        <v>467000</v>
      </c>
      <c r="D8" s="60">
        <f t="shared" si="1"/>
        <v>455722.51</v>
      </c>
      <c r="E8" s="57">
        <f t="shared" si="0"/>
        <v>0.97585119914346896</v>
      </c>
      <c r="F8" s="27"/>
    </row>
    <row r="9" spans="1:8" s="40" customFormat="1" ht="17.25" customHeight="1" x14ac:dyDescent="0.25">
      <c r="A9" s="36" t="s">
        <v>118</v>
      </c>
      <c r="B9" s="37" t="s">
        <v>176</v>
      </c>
      <c r="C9" s="50">
        <v>440000</v>
      </c>
      <c r="D9" s="50">
        <v>430375.99</v>
      </c>
      <c r="E9" s="53">
        <f t="shared" si="0"/>
        <v>0.97812725</v>
      </c>
      <c r="F9" s="38"/>
      <c r="H9" s="92"/>
    </row>
    <row r="10" spans="1:8" s="40" customFormat="1" ht="20.25" customHeight="1" x14ac:dyDescent="0.25">
      <c r="A10" s="36">
        <v>4300</v>
      </c>
      <c r="B10" s="41" t="s">
        <v>25</v>
      </c>
      <c r="C10" s="50">
        <v>27000</v>
      </c>
      <c r="D10" s="50">
        <v>25346.52</v>
      </c>
      <c r="E10" s="53">
        <f t="shared" si="0"/>
        <v>0.93876000000000004</v>
      </c>
      <c r="F10" s="38"/>
    </row>
    <row r="11" spans="1:8" s="29" customFormat="1" ht="29.25" customHeight="1" thickBot="1" x14ac:dyDescent="0.35">
      <c r="A11" s="16" t="s">
        <v>0</v>
      </c>
      <c r="B11" s="71" t="s">
        <v>30</v>
      </c>
      <c r="C11" s="74">
        <f>SUM(C12)</f>
        <v>258200</v>
      </c>
      <c r="D11" s="74">
        <f>SUM(D12)</f>
        <v>247224.38</v>
      </c>
      <c r="E11" s="73">
        <f t="shared" si="0"/>
        <v>0.95749178931061196</v>
      </c>
      <c r="F11" s="8"/>
    </row>
    <row r="12" spans="1:8" s="48" customFormat="1" ht="32.25" customHeight="1" thickTop="1" x14ac:dyDescent="0.3">
      <c r="A12" s="18" t="s">
        <v>62</v>
      </c>
      <c r="B12" s="59" t="s">
        <v>63</v>
      </c>
      <c r="C12" s="60">
        <f>SUM(C13:C14)</f>
        <v>258200</v>
      </c>
      <c r="D12" s="60">
        <f>SUM(D13:D14)</f>
        <v>247224.38</v>
      </c>
      <c r="E12" s="57">
        <f t="shared" si="0"/>
        <v>0.95749178931061196</v>
      </c>
      <c r="F12" s="27"/>
    </row>
    <row r="13" spans="1:8" s="40" customFormat="1" ht="15.6" x14ac:dyDescent="0.25">
      <c r="A13" s="36" t="s">
        <v>114</v>
      </c>
      <c r="B13" s="41" t="s">
        <v>82</v>
      </c>
      <c r="C13" s="50">
        <v>4000</v>
      </c>
      <c r="D13" s="50">
        <v>2502.6799999999998</v>
      </c>
      <c r="E13" s="53">
        <f t="shared" si="0"/>
        <v>0.62566999999999995</v>
      </c>
      <c r="F13" s="38"/>
    </row>
    <row r="14" spans="1:8" s="40" customFormat="1" ht="15.6" x14ac:dyDescent="0.25">
      <c r="A14" s="36">
        <v>4300</v>
      </c>
      <c r="B14" s="41" t="s">
        <v>25</v>
      </c>
      <c r="C14" s="50">
        <v>254200</v>
      </c>
      <c r="D14" s="50">
        <v>244721.7</v>
      </c>
      <c r="E14" s="53">
        <f t="shared" si="0"/>
        <v>0.96271321793863107</v>
      </c>
      <c r="F14" s="38"/>
    </row>
    <row r="15" spans="1:8" s="29" customFormat="1" ht="35.25" customHeight="1" thickBot="1" x14ac:dyDescent="0.35">
      <c r="A15" s="16" t="s">
        <v>0</v>
      </c>
      <c r="B15" s="75" t="s">
        <v>31</v>
      </c>
      <c r="C15" s="74">
        <f>SUM(C16+C20+C33+C36)</f>
        <v>10685682.49</v>
      </c>
      <c r="D15" s="74">
        <f>SUM(D16+D20+D33+D36)</f>
        <v>9032672.1900000013</v>
      </c>
      <c r="E15" s="73">
        <f t="shared" si="0"/>
        <v>0.84530606243008455</v>
      </c>
      <c r="F15" s="8"/>
    </row>
    <row r="16" spans="1:8" s="28" customFormat="1" ht="24.75" customHeight="1" thickTop="1" x14ac:dyDescent="0.3">
      <c r="A16" s="18" t="s">
        <v>333</v>
      </c>
      <c r="B16" s="55" t="s">
        <v>340</v>
      </c>
      <c r="C16" s="56">
        <f>SUM(C17:C19)</f>
        <v>170500</v>
      </c>
      <c r="D16" s="56">
        <f>SUM(D17:D19)</f>
        <v>2925.49</v>
      </c>
      <c r="E16" s="57">
        <f t="shared" ref="E16:E19" si="2">SUM(D16/C16)</f>
        <v>1.7158299120234602E-2</v>
      </c>
      <c r="F16" s="19"/>
    </row>
    <row r="17" spans="1:7" s="40" customFormat="1" ht="16.2" customHeight="1" x14ac:dyDescent="0.25">
      <c r="A17" s="36" t="s">
        <v>109</v>
      </c>
      <c r="B17" s="41" t="s">
        <v>25</v>
      </c>
      <c r="C17" s="50">
        <v>145000</v>
      </c>
      <c r="D17" s="50">
        <v>0</v>
      </c>
      <c r="E17" s="53">
        <f t="shared" si="2"/>
        <v>0</v>
      </c>
      <c r="F17" s="38"/>
      <c r="G17" s="92"/>
    </row>
    <row r="18" spans="1:7" s="40" customFormat="1" ht="15.6" x14ac:dyDescent="0.25">
      <c r="A18" s="36" t="s">
        <v>172</v>
      </c>
      <c r="B18" s="41" t="s">
        <v>264</v>
      </c>
      <c r="C18" s="50">
        <v>25000</v>
      </c>
      <c r="D18" s="50">
        <v>2925.49</v>
      </c>
      <c r="E18" s="53">
        <f t="shared" si="2"/>
        <v>0.11701959999999999</v>
      </c>
      <c r="F18" s="38"/>
    </row>
    <row r="19" spans="1:7" s="40" customFormat="1" ht="15.6" x14ac:dyDescent="0.25">
      <c r="A19" s="36" t="s">
        <v>162</v>
      </c>
      <c r="B19" s="37" t="s">
        <v>163</v>
      </c>
      <c r="C19" s="50">
        <v>500</v>
      </c>
      <c r="D19" s="50">
        <v>0</v>
      </c>
      <c r="E19" s="53">
        <f t="shared" si="2"/>
        <v>0</v>
      </c>
      <c r="F19" s="38"/>
    </row>
    <row r="20" spans="1:7" s="28" customFormat="1" ht="25.5" customHeight="1" x14ac:dyDescent="0.3">
      <c r="A20" s="18" t="s">
        <v>98</v>
      </c>
      <c r="B20" s="55" t="s">
        <v>11</v>
      </c>
      <c r="C20" s="56">
        <f>SUM(C21:C32)</f>
        <v>6876816.9199999999</v>
      </c>
      <c r="D20" s="56">
        <f>SUM(D21:D32)</f>
        <v>5485224.4100000011</v>
      </c>
      <c r="E20" s="57">
        <f t="shared" si="0"/>
        <v>0.79764002354740615</v>
      </c>
      <c r="F20" s="19"/>
    </row>
    <row r="21" spans="1:7" s="40" customFormat="1" ht="48" customHeight="1" x14ac:dyDescent="0.25">
      <c r="A21" s="36">
        <v>2310</v>
      </c>
      <c r="B21" s="41" t="s">
        <v>92</v>
      </c>
      <c r="C21" s="50">
        <v>997647</v>
      </c>
      <c r="D21" s="50">
        <v>988887.13</v>
      </c>
      <c r="E21" s="53">
        <f t="shared" si="0"/>
        <v>0.99121946941152528</v>
      </c>
      <c r="F21" s="38"/>
      <c r="G21" s="92"/>
    </row>
    <row r="22" spans="1:7" s="40" customFormat="1" ht="15.6" x14ac:dyDescent="0.25">
      <c r="A22" s="36">
        <v>4210</v>
      </c>
      <c r="B22" s="41" t="s">
        <v>144</v>
      </c>
      <c r="C22" s="50">
        <v>110601</v>
      </c>
      <c r="D22" s="50">
        <v>25823.66</v>
      </c>
      <c r="E22" s="53">
        <f t="shared" si="0"/>
        <v>0.23348486903373386</v>
      </c>
      <c r="F22" s="38"/>
    </row>
    <row r="23" spans="1:7" s="40" customFormat="1" ht="15.6" x14ac:dyDescent="0.25">
      <c r="A23" s="36">
        <v>4260</v>
      </c>
      <c r="B23" s="41" t="s">
        <v>5</v>
      </c>
      <c r="C23" s="50">
        <v>12740</v>
      </c>
      <c r="D23" s="50">
        <v>7964.15</v>
      </c>
      <c r="E23" s="53">
        <f t="shared" si="0"/>
        <v>0.62512951334379907</v>
      </c>
      <c r="F23" s="38"/>
    </row>
    <row r="24" spans="1:7" s="40" customFormat="1" ht="15.6" x14ac:dyDescent="0.25">
      <c r="A24" s="36">
        <v>4270</v>
      </c>
      <c r="B24" s="37" t="s">
        <v>26</v>
      </c>
      <c r="C24" s="50">
        <v>3557007.01</v>
      </c>
      <c r="D24" s="50">
        <v>3397946.85</v>
      </c>
      <c r="E24" s="53">
        <f t="shared" si="0"/>
        <v>0.95528258461318027</v>
      </c>
      <c r="F24" s="38"/>
    </row>
    <row r="25" spans="1:7" s="40" customFormat="1" ht="15.6" x14ac:dyDescent="0.25">
      <c r="A25" s="36">
        <v>4300</v>
      </c>
      <c r="B25" s="37" t="s">
        <v>25</v>
      </c>
      <c r="C25" s="50">
        <v>1656018.68</v>
      </c>
      <c r="D25" s="50">
        <v>682718.61</v>
      </c>
      <c r="E25" s="53">
        <f t="shared" si="0"/>
        <v>0.41226504159965155</v>
      </c>
      <c r="F25" s="38"/>
    </row>
    <row r="26" spans="1:7" s="40" customFormat="1" ht="15.6" x14ac:dyDescent="0.25">
      <c r="A26" s="36" t="s">
        <v>172</v>
      </c>
      <c r="B26" s="41" t="s">
        <v>264</v>
      </c>
      <c r="C26" s="50">
        <v>20000</v>
      </c>
      <c r="D26" s="50">
        <v>0</v>
      </c>
      <c r="E26" s="53">
        <f t="shared" si="0"/>
        <v>0</v>
      </c>
      <c r="F26" s="38"/>
    </row>
    <row r="27" spans="1:7" s="40" customFormat="1" ht="15.6" x14ac:dyDescent="0.25">
      <c r="A27" s="36" t="s">
        <v>112</v>
      </c>
      <c r="B27" s="41" t="s">
        <v>6</v>
      </c>
      <c r="C27" s="50">
        <v>68167.320000000007</v>
      </c>
      <c r="D27" s="50">
        <v>68142.320000000007</v>
      </c>
      <c r="E27" s="53">
        <f t="shared" si="0"/>
        <v>0.99963325534875069</v>
      </c>
      <c r="F27" s="38"/>
    </row>
    <row r="28" spans="1:7" s="40" customFormat="1" ht="15.6" x14ac:dyDescent="0.25">
      <c r="A28" s="36" t="s">
        <v>233</v>
      </c>
      <c r="B28" s="89" t="s">
        <v>234</v>
      </c>
      <c r="C28" s="50">
        <v>4773</v>
      </c>
      <c r="D28" s="50">
        <v>0</v>
      </c>
      <c r="E28" s="53">
        <f t="shared" si="0"/>
        <v>0</v>
      </c>
      <c r="F28" s="38"/>
    </row>
    <row r="29" spans="1:7" s="40" customFormat="1" ht="18" customHeight="1" x14ac:dyDescent="0.25">
      <c r="A29" s="36" t="s">
        <v>235</v>
      </c>
      <c r="B29" s="37" t="s">
        <v>236</v>
      </c>
      <c r="C29" s="50">
        <v>2732</v>
      </c>
      <c r="D29" s="50">
        <v>0</v>
      </c>
      <c r="E29" s="53">
        <f t="shared" si="0"/>
        <v>0</v>
      </c>
      <c r="F29" s="38"/>
    </row>
    <row r="30" spans="1:7" s="40" customFormat="1" ht="17.25" customHeight="1" x14ac:dyDescent="0.25">
      <c r="A30" s="36" t="s">
        <v>162</v>
      </c>
      <c r="B30" s="37" t="s">
        <v>163</v>
      </c>
      <c r="C30" s="50">
        <v>3000</v>
      </c>
      <c r="D30" s="50">
        <v>426.23</v>
      </c>
      <c r="E30" s="53">
        <f t="shared" si="0"/>
        <v>0.14207666666666668</v>
      </c>
      <c r="F30" s="38"/>
    </row>
    <row r="31" spans="1:7" s="40" customFormat="1" ht="15.6" x14ac:dyDescent="0.25">
      <c r="A31" s="36">
        <v>6050</v>
      </c>
      <c r="B31" s="37" t="s">
        <v>45</v>
      </c>
      <c r="C31" s="50">
        <v>324130.90999999997</v>
      </c>
      <c r="D31" s="50">
        <v>273618.44</v>
      </c>
      <c r="E31" s="53">
        <f t="shared" si="0"/>
        <v>0.84416028079518868</v>
      </c>
      <c r="F31" s="46"/>
    </row>
    <row r="32" spans="1:7" s="40" customFormat="1" ht="21.75" customHeight="1" x14ac:dyDescent="0.25">
      <c r="A32" s="36" t="s">
        <v>119</v>
      </c>
      <c r="B32" s="37" t="s">
        <v>91</v>
      </c>
      <c r="C32" s="50">
        <v>120000</v>
      </c>
      <c r="D32" s="50">
        <v>39697.019999999997</v>
      </c>
      <c r="E32" s="53">
        <f t="shared" si="0"/>
        <v>0.33080849999999995</v>
      </c>
      <c r="F32" s="38"/>
    </row>
    <row r="33" spans="1:6" s="28" customFormat="1" ht="40.5" customHeight="1" x14ac:dyDescent="0.3">
      <c r="A33" s="18" t="s">
        <v>334</v>
      </c>
      <c r="B33" s="55" t="s">
        <v>374</v>
      </c>
      <c r="C33" s="56">
        <f>SUM(C34:C35)</f>
        <v>3520235.5700000003</v>
      </c>
      <c r="D33" s="56">
        <f>SUM(D34:D35)</f>
        <v>3466758.9699999997</v>
      </c>
      <c r="E33" s="57">
        <f t="shared" ref="E33:E35" si="3">SUM(D33/C33)</f>
        <v>0.98480880073602561</v>
      </c>
      <c r="F33" s="19"/>
    </row>
    <row r="34" spans="1:6" s="40" customFormat="1" ht="15" customHeight="1" x14ac:dyDescent="0.25">
      <c r="A34" s="36" t="s">
        <v>115</v>
      </c>
      <c r="B34" s="41" t="s">
        <v>26</v>
      </c>
      <c r="C34" s="50">
        <v>504961.99</v>
      </c>
      <c r="D34" s="50">
        <v>504961.99</v>
      </c>
      <c r="E34" s="53">
        <f t="shared" si="3"/>
        <v>1</v>
      </c>
      <c r="F34" s="38"/>
    </row>
    <row r="35" spans="1:6" s="40" customFormat="1" ht="15" customHeight="1" x14ac:dyDescent="0.25">
      <c r="A35" s="36" t="s">
        <v>120</v>
      </c>
      <c r="B35" s="41" t="s">
        <v>45</v>
      </c>
      <c r="C35" s="50">
        <v>3015273.58</v>
      </c>
      <c r="D35" s="50">
        <v>2961796.98</v>
      </c>
      <c r="E35" s="53">
        <f t="shared" si="3"/>
        <v>0.98226476020129483</v>
      </c>
      <c r="F35" s="38"/>
    </row>
    <row r="36" spans="1:6" s="28" customFormat="1" ht="29.25" customHeight="1" x14ac:dyDescent="0.3">
      <c r="A36" s="18" t="s">
        <v>237</v>
      </c>
      <c r="B36" s="55" t="s">
        <v>10</v>
      </c>
      <c r="C36" s="56">
        <f>SUM(C37:C40)</f>
        <v>118130</v>
      </c>
      <c r="D36" s="56">
        <f>SUM(D37:D40)</f>
        <v>77763.320000000007</v>
      </c>
      <c r="E36" s="57">
        <f t="shared" si="0"/>
        <v>0.65828595615000429</v>
      </c>
      <c r="F36" s="19"/>
    </row>
    <row r="37" spans="1:6" s="40" customFormat="1" ht="15" customHeight="1" x14ac:dyDescent="0.25">
      <c r="A37" s="36" t="s">
        <v>153</v>
      </c>
      <c r="B37" s="41" t="s">
        <v>154</v>
      </c>
      <c r="C37" s="50">
        <v>15000</v>
      </c>
      <c r="D37" s="50">
        <v>0</v>
      </c>
      <c r="E37" s="53">
        <f t="shared" si="0"/>
        <v>0</v>
      </c>
      <c r="F37" s="38"/>
    </row>
    <row r="38" spans="1:6" s="40" customFormat="1" ht="15" customHeight="1" x14ac:dyDescent="0.25">
      <c r="A38" s="36" t="s">
        <v>109</v>
      </c>
      <c r="B38" s="41" t="s">
        <v>25</v>
      </c>
      <c r="C38" s="50">
        <v>89630</v>
      </c>
      <c r="D38" s="50">
        <v>73739.490000000005</v>
      </c>
      <c r="E38" s="53">
        <f t="shared" ref="E38" si="4">SUM(D38/C38)</f>
        <v>0.82270991855405562</v>
      </c>
      <c r="F38" s="38"/>
    </row>
    <row r="39" spans="1:6" s="40" customFormat="1" ht="15" customHeight="1" x14ac:dyDescent="0.25">
      <c r="A39" s="36" t="s">
        <v>172</v>
      </c>
      <c r="B39" s="41" t="s">
        <v>264</v>
      </c>
      <c r="C39" s="50">
        <v>7000</v>
      </c>
      <c r="D39" s="50">
        <v>2099.9899999999998</v>
      </c>
      <c r="E39" s="53">
        <f t="shared" si="0"/>
        <v>0.29999857142857139</v>
      </c>
      <c r="F39" s="38"/>
    </row>
    <row r="40" spans="1:6" s="40" customFormat="1" ht="15" customHeight="1" x14ac:dyDescent="0.25">
      <c r="A40" s="36" t="s">
        <v>162</v>
      </c>
      <c r="B40" s="37" t="s">
        <v>163</v>
      </c>
      <c r="C40" s="50">
        <v>6500</v>
      </c>
      <c r="D40" s="50">
        <v>1923.84</v>
      </c>
      <c r="E40" s="53">
        <f t="shared" si="0"/>
        <v>0.29597538461538458</v>
      </c>
      <c r="F40" s="38"/>
    </row>
    <row r="41" spans="1:6" s="29" customFormat="1" ht="36" customHeight="1" thickBot="1" x14ac:dyDescent="0.35">
      <c r="A41" s="16" t="s">
        <v>0</v>
      </c>
      <c r="B41" s="71" t="s">
        <v>265</v>
      </c>
      <c r="C41" s="74">
        <f>SUM(C42)</f>
        <v>31500</v>
      </c>
      <c r="D41" s="74">
        <f>SUM(D42)</f>
        <v>28581.42</v>
      </c>
      <c r="E41" s="73">
        <f t="shared" si="0"/>
        <v>0.90734666666666663</v>
      </c>
      <c r="F41" s="8"/>
    </row>
    <row r="42" spans="1:6" s="48" customFormat="1" ht="25.5" customHeight="1" thickTop="1" x14ac:dyDescent="0.3">
      <c r="A42" s="18" t="s">
        <v>266</v>
      </c>
      <c r="B42" s="59" t="s">
        <v>10</v>
      </c>
      <c r="C42" s="60">
        <f>SUM(C43:C47)</f>
        <v>31500</v>
      </c>
      <c r="D42" s="122">
        <f>SUM(D43:D47)</f>
        <v>28581.42</v>
      </c>
      <c r="E42" s="57">
        <f t="shared" si="0"/>
        <v>0.90734666666666663</v>
      </c>
      <c r="F42" s="27"/>
    </row>
    <row r="43" spans="1:6" s="40" customFormat="1" ht="15.6" x14ac:dyDescent="0.25">
      <c r="A43" s="36" t="s">
        <v>267</v>
      </c>
      <c r="B43" s="41" t="s">
        <v>268</v>
      </c>
      <c r="C43" s="50">
        <v>1855</v>
      </c>
      <c r="D43" s="50">
        <v>1854.79</v>
      </c>
      <c r="E43" s="53">
        <f t="shared" ref="E43:E66" si="5">SUM(D43/C43)</f>
        <v>0.99988679245283019</v>
      </c>
      <c r="F43" s="38"/>
    </row>
    <row r="44" spans="1:6" s="40" customFormat="1" ht="15.6" x14ac:dyDescent="0.25">
      <c r="A44" s="36" t="s">
        <v>114</v>
      </c>
      <c r="B44" s="41" t="s">
        <v>82</v>
      </c>
      <c r="C44" s="50">
        <v>10000</v>
      </c>
      <c r="D44" s="50">
        <v>9027.31</v>
      </c>
      <c r="E44" s="53">
        <f t="shared" ref="E44" si="6">SUM(D44/C44)</f>
        <v>0.90273099999999995</v>
      </c>
      <c r="F44" s="38"/>
    </row>
    <row r="45" spans="1:6" s="40" customFormat="1" ht="15.6" x14ac:dyDescent="0.25">
      <c r="A45" s="36" t="s">
        <v>186</v>
      </c>
      <c r="B45" s="41" t="s">
        <v>187</v>
      </c>
      <c r="C45" s="50">
        <v>1334</v>
      </c>
      <c r="D45" s="50">
        <v>1333.96</v>
      </c>
      <c r="E45" s="53">
        <f t="shared" si="5"/>
        <v>0.99997001499250382</v>
      </c>
      <c r="F45" s="38"/>
    </row>
    <row r="46" spans="1:6" s="40" customFormat="1" ht="15.6" x14ac:dyDescent="0.25">
      <c r="A46" s="36">
        <v>4300</v>
      </c>
      <c r="B46" s="41" t="s">
        <v>25</v>
      </c>
      <c r="C46" s="50">
        <v>17952.05</v>
      </c>
      <c r="D46" s="50">
        <v>16006.41</v>
      </c>
      <c r="E46" s="53">
        <f t="shared" si="5"/>
        <v>0.89162017708284014</v>
      </c>
      <c r="F46" s="38"/>
    </row>
    <row r="47" spans="1:6" s="40" customFormat="1" ht="15.6" x14ac:dyDescent="0.25">
      <c r="A47" s="36" t="s">
        <v>112</v>
      </c>
      <c r="B47" s="41" t="s">
        <v>6</v>
      </c>
      <c r="C47" s="50">
        <v>358.95</v>
      </c>
      <c r="D47" s="50">
        <v>358.95</v>
      </c>
      <c r="E47" s="53">
        <f t="shared" si="5"/>
        <v>1</v>
      </c>
      <c r="F47" s="38"/>
    </row>
    <row r="48" spans="1:6" s="29" customFormat="1" ht="30.75" customHeight="1" thickBot="1" x14ac:dyDescent="0.35">
      <c r="A48" s="16" t="s">
        <v>0</v>
      </c>
      <c r="B48" s="75" t="s">
        <v>32</v>
      </c>
      <c r="C48" s="74">
        <f>SUM(C49)</f>
        <v>1003304</v>
      </c>
      <c r="D48" s="74">
        <f>SUM(D49)</f>
        <v>815040.39</v>
      </c>
      <c r="E48" s="73">
        <f t="shared" si="5"/>
        <v>0.81235636457145588</v>
      </c>
      <c r="F48" s="8"/>
    </row>
    <row r="49" spans="1:6" s="48" customFormat="1" ht="27" customHeight="1" thickTop="1" x14ac:dyDescent="0.3">
      <c r="A49" s="18" t="s">
        <v>99</v>
      </c>
      <c r="B49" s="59" t="s">
        <v>122</v>
      </c>
      <c r="C49" s="60">
        <f>SUM(C50:C64)</f>
        <v>1003304</v>
      </c>
      <c r="D49" s="60">
        <f>SUM(D50:D64)</f>
        <v>815040.39</v>
      </c>
      <c r="E49" s="57">
        <f t="shared" si="5"/>
        <v>0.81235636457145588</v>
      </c>
      <c r="F49" s="27"/>
    </row>
    <row r="50" spans="1:6" s="40" customFormat="1" ht="18.75" customHeight="1" x14ac:dyDescent="0.25">
      <c r="A50" s="36" t="s">
        <v>137</v>
      </c>
      <c r="B50" s="89" t="s">
        <v>23</v>
      </c>
      <c r="C50" s="50">
        <v>133444</v>
      </c>
      <c r="D50" s="50">
        <v>107641.03</v>
      </c>
      <c r="E50" s="53">
        <f t="shared" si="5"/>
        <v>0.80663821528131652</v>
      </c>
      <c r="F50" s="38"/>
    </row>
    <row r="51" spans="1:6" s="40" customFormat="1" ht="18.75" customHeight="1" x14ac:dyDescent="0.25">
      <c r="A51" s="36" t="s">
        <v>123</v>
      </c>
      <c r="B51" s="89" t="s">
        <v>2</v>
      </c>
      <c r="C51" s="50">
        <v>5000</v>
      </c>
      <c r="D51" s="50">
        <v>2500</v>
      </c>
      <c r="E51" s="53">
        <f t="shared" si="5"/>
        <v>0.5</v>
      </c>
      <c r="F51" s="38"/>
    </row>
    <row r="52" spans="1:6" s="40" customFormat="1" ht="18.75" customHeight="1" x14ac:dyDescent="0.25">
      <c r="A52" s="36" t="s">
        <v>124</v>
      </c>
      <c r="B52" s="89" t="s">
        <v>167</v>
      </c>
      <c r="C52" s="50">
        <v>26561</v>
      </c>
      <c r="D52" s="50">
        <v>21624.11</v>
      </c>
      <c r="E52" s="53">
        <f t="shared" si="5"/>
        <v>0.81413011558299764</v>
      </c>
      <c r="F52" s="38"/>
    </row>
    <row r="53" spans="1:6" s="40" customFormat="1" ht="19.5" customHeight="1" x14ac:dyDescent="0.25">
      <c r="A53" s="36" t="s">
        <v>138</v>
      </c>
      <c r="B53" s="47" t="s">
        <v>174</v>
      </c>
      <c r="C53" s="50">
        <v>4115</v>
      </c>
      <c r="D53" s="50">
        <v>2701.15</v>
      </c>
      <c r="E53" s="53">
        <f t="shared" si="5"/>
        <v>0.65641555285540709</v>
      </c>
      <c r="F53" s="38"/>
    </row>
    <row r="54" spans="1:6" s="40" customFormat="1" ht="19.5" customHeight="1" x14ac:dyDescent="0.25">
      <c r="A54" s="36" t="s">
        <v>153</v>
      </c>
      <c r="B54" s="47" t="s">
        <v>154</v>
      </c>
      <c r="C54" s="50">
        <v>15300</v>
      </c>
      <c r="D54" s="50">
        <v>14910.45</v>
      </c>
      <c r="E54" s="53">
        <f t="shared" si="5"/>
        <v>0.97453921568627455</v>
      </c>
      <c r="F54" s="38"/>
    </row>
    <row r="55" spans="1:6" s="40" customFormat="1" ht="18.75" customHeight="1" x14ac:dyDescent="0.25">
      <c r="A55" s="36" t="s">
        <v>114</v>
      </c>
      <c r="B55" s="41" t="s">
        <v>82</v>
      </c>
      <c r="C55" s="50">
        <v>15000</v>
      </c>
      <c r="D55" s="50">
        <v>1501.94</v>
      </c>
      <c r="E55" s="53">
        <f t="shared" si="5"/>
        <v>0.10012933333333333</v>
      </c>
      <c r="F55" s="38"/>
    </row>
    <row r="56" spans="1:6" s="40" customFormat="1" ht="20.25" customHeight="1" x14ac:dyDescent="0.25">
      <c r="A56" s="36" t="s">
        <v>151</v>
      </c>
      <c r="B56" s="37" t="s">
        <v>5</v>
      </c>
      <c r="C56" s="50">
        <v>27000</v>
      </c>
      <c r="D56" s="50">
        <v>23080.42</v>
      </c>
      <c r="E56" s="53">
        <f t="shared" si="5"/>
        <v>0.85483037037037035</v>
      </c>
      <c r="F56" s="38"/>
    </row>
    <row r="57" spans="1:6" s="40" customFormat="1" ht="20.25" customHeight="1" x14ac:dyDescent="0.25">
      <c r="A57" s="36" t="s">
        <v>115</v>
      </c>
      <c r="B57" s="37" t="s">
        <v>26</v>
      </c>
      <c r="C57" s="50">
        <v>35000</v>
      </c>
      <c r="D57" s="50">
        <v>1476</v>
      </c>
      <c r="E57" s="53">
        <f t="shared" si="5"/>
        <v>4.2171428571428568E-2</v>
      </c>
      <c r="F57" s="38"/>
    </row>
    <row r="58" spans="1:6" s="40" customFormat="1" ht="18.75" customHeight="1" x14ac:dyDescent="0.25">
      <c r="A58" s="36" t="s">
        <v>109</v>
      </c>
      <c r="B58" s="47" t="s">
        <v>25</v>
      </c>
      <c r="C58" s="50">
        <v>94700</v>
      </c>
      <c r="D58" s="50">
        <v>57570.81</v>
      </c>
      <c r="E58" s="53">
        <f t="shared" si="5"/>
        <v>0.60792829989440333</v>
      </c>
      <c r="F58" s="38"/>
    </row>
    <row r="59" spans="1:6" s="40" customFormat="1" ht="18" customHeight="1" x14ac:dyDescent="0.25">
      <c r="A59" s="36" t="s">
        <v>172</v>
      </c>
      <c r="B59" s="47" t="s">
        <v>257</v>
      </c>
      <c r="C59" s="50">
        <v>157732</v>
      </c>
      <c r="D59" s="50">
        <v>132109.6</v>
      </c>
      <c r="E59" s="53">
        <f t="shared" si="5"/>
        <v>0.8375573758019933</v>
      </c>
      <c r="F59" s="38"/>
    </row>
    <row r="60" spans="1:6" s="40" customFormat="1" ht="33.75" customHeight="1" x14ac:dyDescent="0.25">
      <c r="A60" s="36" t="s">
        <v>298</v>
      </c>
      <c r="B60" s="47" t="s">
        <v>299</v>
      </c>
      <c r="C60" s="50">
        <v>45821</v>
      </c>
      <c r="D60" s="50">
        <v>45820.54</v>
      </c>
      <c r="E60" s="53">
        <f t="shared" si="5"/>
        <v>0.99998996093494252</v>
      </c>
      <c r="F60" s="38"/>
    </row>
    <row r="61" spans="1:6" s="40" customFormat="1" ht="18" customHeight="1" x14ac:dyDescent="0.25">
      <c r="A61" s="36" t="s">
        <v>112</v>
      </c>
      <c r="B61" s="47" t="s">
        <v>6</v>
      </c>
      <c r="C61" s="50">
        <v>410000</v>
      </c>
      <c r="D61" s="50">
        <v>378800.56</v>
      </c>
      <c r="E61" s="53">
        <f t="shared" si="5"/>
        <v>0.9239038048780488</v>
      </c>
      <c r="F61" s="38"/>
    </row>
    <row r="62" spans="1:6" s="40" customFormat="1" ht="18" customHeight="1" x14ac:dyDescent="0.25">
      <c r="A62" s="36" t="s">
        <v>143</v>
      </c>
      <c r="B62" s="47" t="s">
        <v>29</v>
      </c>
      <c r="C62" s="50">
        <v>23692</v>
      </c>
      <c r="D62" s="50">
        <v>19941</v>
      </c>
      <c r="E62" s="53">
        <f t="shared" si="5"/>
        <v>0.84167651527941922</v>
      </c>
      <c r="F62" s="38"/>
    </row>
    <row r="63" spans="1:6" s="40" customFormat="1" ht="18" customHeight="1" x14ac:dyDescent="0.25">
      <c r="A63" s="36" t="s">
        <v>166</v>
      </c>
      <c r="B63" s="47" t="s">
        <v>258</v>
      </c>
      <c r="C63" s="50">
        <v>5439</v>
      </c>
      <c r="D63" s="50">
        <v>3668</v>
      </c>
      <c r="E63" s="53">
        <f t="shared" si="5"/>
        <v>0.67438867438867434</v>
      </c>
      <c r="F63" s="38"/>
    </row>
    <row r="64" spans="1:6" s="40" customFormat="1" ht="18" customHeight="1" x14ac:dyDescent="0.25">
      <c r="A64" s="36" t="s">
        <v>162</v>
      </c>
      <c r="B64" s="47" t="s">
        <v>163</v>
      </c>
      <c r="C64" s="50">
        <v>4500</v>
      </c>
      <c r="D64" s="50">
        <v>1694.78</v>
      </c>
      <c r="E64" s="53">
        <f t="shared" si="5"/>
        <v>0.37661777777777777</v>
      </c>
      <c r="F64" s="38"/>
    </row>
    <row r="65" spans="1:6" s="29" customFormat="1" ht="29.25" customHeight="1" thickBot="1" x14ac:dyDescent="0.35">
      <c r="A65" s="16"/>
      <c r="B65" s="76" t="s">
        <v>33</v>
      </c>
      <c r="C65" s="85">
        <f>SUM(C66+C68+C86)</f>
        <v>2106167.48</v>
      </c>
      <c r="D65" s="85">
        <f>SUM(D66+D68+D86)</f>
        <v>1364702.7400000002</v>
      </c>
      <c r="E65" s="73">
        <f t="shared" si="5"/>
        <v>0.64795547028387324</v>
      </c>
      <c r="F65" s="8"/>
    </row>
    <row r="66" spans="1:6" s="48" customFormat="1" ht="22.5" customHeight="1" x14ac:dyDescent="0.3">
      <c r="A66" s="18" t="s">
        <v>275</v>
      </c>
      <c r="B66" s="59" t="s">
        <v>280</v>
      </c>
      <c r="C66" s="60">
        <f>SUM(C67)</f>
        <v>359775</v>
      </c>
      <c r="D66" s="60">
        <f>SUM(D67)</f>
        <v>359775</v>
      </c>
      <c r="E66" s="57">
        <f t="shared" si="5"/>
        <v>1</v>
      </c>
      <c r="F66" s="27"/>
    </row>
    <row r="67" spans="1:6" s="40" customFormat="1" ht="18" customHeight="1" x14ac:dyDescent="0.25">
      <c r="A67" s="36" t="s">
        <v>109</v>
      </c>
      <c r="B67" s="37" t="s">
        <v>25</v>
      </c>
      <c r="C67" s="50">
        <v>359775</v>
      </c>
      <c r="D67" s="50">
        <v>359775</v>
      </c>
      <c r="E67" s="53">
        <f t="shared" ref="E67:E96" si="7">SUM(D67/C67)</f>
        <v>1</v>
      </c>
      <c r="F67" s="38"/>
    </row>
    <row r="68" spans="1:6" s="48" customFormat="1" ht="41.25" customHeight="1" x14ac:dyDescent="0.3">
      <c r="A68" s="18" t="s">
        <v>100</v>
      </c>
      <c r="B68" s="59" t="s">
        <v>34</v>
      </c>
      <c r="C68" s="60">
        <f>SUM(C69:C85)</f>
        <v>557385</v>
      </c>
      <c r="D68" s="60">
        <f>SUM(D69:D85)</f>
        <v>557243.65000000014</v>
      </c>
      <c r="E68" s="57">
        <f t="shared" si="7"/>
        <v>0.99974640508804535</v>
      </c>
      <c r="F68" s="27"/>
    </row>
    <row r="69" spans="1:6" s="40" customFormat="1" ht="18" customHeight="1" x14ac:dyDescent="0.25">
      <c r="A69" s="36">
        <v>4010</v>
      </c>
      <c r="B69" s="37" t="s">
        <v>23</v>
      </c>
      <c r="C69" s="50">
        <v>77366</v>
      </c>
      <c r="D69" s="50">
        <v>77365.14</v>
      </c>
      <c r="E69" s="53">
        <f t="shared" si="7"/>
        <v>0.99998888400589403</v>
      </c>
      <c r="F69" s="38"/>
    </row>
    <row r="70" spans="1:6" s="40" customFormat="1" ht="17.25" customHeight="1" x14ac:dyDescent="0.25">
      <c r="A70" s="36" t="s">
        <v>110</v>
      </c>
      <c r="B70" s="37" t="s">
        <v>111</v>
      </c>
      <c r="C70" s="50">
        <v>297053</v>
      </c>
      <c r="D70" s="50">
        <v>297048.53000000003</v>
      </c>
      <c r="E70" s="53">
        <f t="shared" si="7"/>
        <v>0.99998495218025074</v>
      </c>
      <c r="F70" s="38"/>
    </row>
    <row r="71" spans="1:6" s="40" customFormat="1" ht="17.25" customHeight="1" x14ac:dyDescent="0.25">
      <c r="A71" s="36">
        <v>4040</v>
      </c>
      <c r="B71" s="37" t="s">
        <v>2</v>
      </c>
      <c r="C71" s="50">
        <v>25766</v>
      </c>
      <c r="D71" s="50">
        <v>25765.29</v>
      </c>
      <c r="E71" s="53">
        <f t="shared" si="7"/>
        <v>0.99997244430645038</v>
      </c>
      <c r="F71" s="38"/>
    </row>
    <row r="72" spans="1:6" s="40" customFormat="1" ht="15.6" x14ac:dyDescent="0.25">
      <c r="A72" s="36">
        <v>4110</v>
      </c>
      <c r="B72" s="37" t="s">
        <v>28</v>
      </c>
      <c r="C72" s="50">
        <v>69650</v>
      </c>
      <c r="D72" s="50">
        <v>69604.84</v>
      </c>
      <c r="E72" s="53">
        <f t="shared" si="7"/>
        <v>0.99935161521895188</v>
      </c>
      <c r="F72" s="38"/>
    </row>
    <row r="73" spans="1:6" s="40" customFormat="1" ht="15.6" x14ac:dyDescent="0.25">
      <c r="A73" s="36">
        <v>4120</v>
      </c>
      <c r="B73" s="41" t="s">
        <v>8</v>
      </c>
      <c r="C73" s="50">
        <v>8778</v>
      </c>
      <c r="D73" s="50">
        <v>8764.1299999999992</v>
      </c>
      <c r="E73" s="53">
        <f t="shared" si="7"/>
        <v>0.99841991341991332</v>
      </c>
      <c r="F73" s="38"/>
    </row>
    <row r="74" spans="1:6" s="40" customFormat="1" ht="15.6" x14ac:dyDescent="0.25">
      <c r="A74" s="36">
        <v>4210</v>
      </c>
      <c r="B74" s="41" t="s">
        <v>4</v>
      </c>
      <c r="C74" s="50">
        <v>19777</v>
      </c>
      <c r="D74" s="50">
        <v>19776.47</v>
      </c>
      <c r="E74" s="53">
        <f t="shared" si="7"/>
        <v>0.99997320119330546</v>
      </c>
      <c r="F74" s="38"/>
    </row>
    <row r="75" spans="1:6" s="40" customFormat="1" ht="15.6" x14ac:dyDescent="0.25">
      <c r="A75" s="36">
        <v>4260</v>
      </c>
      <c r="B75" s="37" t="s">
        <v>5</v>
      </c>
      <c r="C75" s="50">
        <v>11712</v>
      </c>
      <c r="D75" s="50">
        <v>11711.07</v>
      </c>
      <c r="E75" s="53">
        <f t="shared" si="7"/>
        <v>0.99992059426229507</v>
      </c>
      <c r="F75" s="38"/>
    </row>
    <row r="76" spans="1:6" s="40" customFormat="1" ht="15.6" x14ac:dyDescent="0.25">
      <c r="A76" s="36" t="s">
        <v>115</v>
      </c>
      <c r="B76" s="37" t="s">
        <v>26</v>
      </c>
      <c r="C76" s="50">
        <v>849</v>
      </c>
      <c r="D76" s="50">
        <v>848.2</v>
      </c>
      <c r="E76" s="53">
        <f t="shared" si="7"/>
        <v>0.99905771495877504</v>
      </c>
      <c r="F76" s="38"/>
    </row>
    <row r="77" spans="1:6" s="40" customFormat="1" ht="15.6" x14ac:dyDescent="0.25">
      <c r="A77" s="36" t="s">
        <v>139</v>
      </c>
      <c r="B77" s="37" t="s">
        <v>155</v>
      </c>
      <c r="C77" s="50">
        <v>480</v>
      </c>
      <c r="D77" s="50">
        <v>480</v>
      </c>
      <c r="E77" s="53">
        <f t="shared" si="7"/>
        <v>1</v>
      </c>
      <c r="F77" s="38"/>
    </row>
    <row r="78" spans="1:6" s="40" customFormat="1" ht="15.6" x14ac:dyDescent="0.25">
      <c r="A78" s="36">
        <v>4300</v>
      </c>
      <c r="B78" s="37" t="s">
        <v>25</v>
      </c>
      <c r="C78" s="50">
        <v>28490</v>
      </c>
      <c r="D78" s="50">
        <v>28476.75</v>
      </c>
      <c r="E78" s="53">
        <f t="shared" si="7"/>
        <v>0.99953492453492454</v>
      </c>
      <c r="F78" s="38"/>
    </row>
    <row r="79" spans="1:6" s="40" customFormat="1" ht="15.6" x14ac:dyDescent="0.25">
      <c r="A79" s="36" t="s">
        <v>170</v>
      </c>
      <c r="B79" s="37" t="s">
        <v>270</v>
      </c>
      <c r="C79" s="50">
        <v>484</v>
      </c>
      <c r="D79" s="50">
        <v>483.43</v>
      </c>
      <c r="E79" s="53">
        <f t="shared" si="7"/>
        <v>0.99882231404958677</v>
      </c>
      <c r="F79" s="38"/>
    </row>
    <row r="80" spans="1:6" s="40" customFormat="1" ht="15.6" x14ac:dyDescent="0.25">
      <c r="A80" s="36" t="s">
        <v>298</v>
      </c>
      <c r="B80" s="47" t="s">
        <v>299</v>
      </c>
      <c r="C80" s="50">
        <v>73</v>
      </c>
      <c r="D80" s="50">
        <v>72.900000000000006</v>
      </c>
      <c r="E80" s="53">
        <f t="shared" si="7"/>
        <v>0.99863013698630143</v>
      </c>
      <c r="F80" s="38"/>
    </row>
    <row r="81" spans="1:6" s="40" customFormat="1" ht="17.25" customHeight="1" x14ac:dyDescent="0.25">
      <c r="A81" s="36" t="s">
        <v>112</v>
      </c>
      <c r="B81" s="37" t="s">
        <v>6</v>
      </c>
      <c r="C81" s="50">
        <v>2300</v>
      </c>
      <c r="D81" s="50">
        <v>2241.1999999999998</v>
      </c>
      <c r="E81" s="53">
        <f t="shared" si="7"/>
        <v>0.97443478260869554</v>
      </c>
      <c r="F81" s="38"/>
    </row>
    <row r="82" spans="1:6" s="40" customFormat="1" ht="15.75" customHeight="1" x14ac:dyDescent="0.25">
      <c r="A82" s="36">
        <v>4440</v>
      </c>
      <c r="B82" s="37" t="s">
        <v>27</v>
      </c>
      <c r="C82" s="50">
        <v>9814</v>
      </c>
      <c r="D82" s="50">
        <v>9813.15</v>
      </c>
      <c r="E82" s="53">
        <f t="shared" si="7"/>
        <v>0.99991338903607085</v>
      </c>
      <c r="F82" s="38"/>
    </row>
    <row r="83" spans="1:6" s="40" customFormat="1" ht="17.25" customHeight="1" x14ac:dyDescent="0.25">
      <c r="A83" s="36" t="s">
        <v>240</v>
      </c>
      <c r="B83" s="37" t="s">
        <v>241</v>
      </c>
      <c r="C83" s="50">
        <v>425</v>
      </c>
      <c r="D83" s="50">
        <v>425</v>
      </c>
      <c r="E83" s="53">
        <f t="shared" si="7"/>
        <v>1</v>
      </c>
      <c r="F83" s="38"/>
    </row>
    <row r="84" spans="1:6" s="40" customFormat="1" ht="15.75" customHeight="1" x14ac:dyDescent="0.25">
      <c r="A84" s="36" t="s">
        <v>162</v>
      </c>
      <c r="B84" s="37" t="s">
        <v>163</v>
      </c>
      <c r="C84" s="50">
        <v>4068</v>
      </c>
      <c r="D84" s="50">
        <v>4067.55</v>
      </c>
      <c r="E84" s="53">
        <f t="shared" si="7"/>
        <v>0.99988938053097354</v>
      </c>
      <c r="F84" s="38"/>
    </row>
    <row r="85" spans="1:6" s="40" customFormat="1" ht="16.5" customHeight="1" x14ac:dyDescent="0.25">
      <c r="A85" s="36" t="s">
        <v>171</v>
      </c>
      <c r="B85" s="89" t="s">
        <v>188</v>
      </c>
      <c r="C85" s="50">
        <v>300</v>
      </c>
      <c r="D85" s="50">
        <v>300</v>
      </c>
      <c r="E85" s="53">
        <f t="shared" si="7"/>
        <v>1</v>
      </c>
      <c r="F85" s="38"/>
    </row>
    <row r="86" spans="1:6" s="48" customFormat="1" ht="26.25" customHeight="1" x14ac:dyDescent="0.3">
      <c r="A86" s="18" t="s">
        <v>202</v>
      </c>
      <c r="B86" s="59" t="s">
        <v>10</v>
      </c>
      <c r="C86" s="60">
        <f>SUM(C87:C93)</f>
        <v>1189007.48</v>
      </c>
      <c r="D86" s="60">
        <f>SUM(D87:D93)</f>
        <v>447684.09</v>
      </c>
      <c r="E86" s="57">
        <f t="shared" si="7"/>
        <v>0.37651915360532467</v>
      </c>
      <c r="F86" s="27"/>
    </row>
    <row r="87" spans="1:6" s="40" customFormat="1" ht="33" customHeight="1" x14ac:dyDescent="0.25">
      <c r="A87" s="36" t="s">
        <v>327</v>
      </c>
      <c r="B87" s="37" t="s">
        <v>342</v>
      </c>
      <c r="C87" s="50">
        <v>7699</v>
      </c>
      <c r="D87" s="50">
        <v>7698.83</v>
      </c>
      <c r="E87" s="53">
        <f t="shared" si="7"/>
        <v>0.999977919210287</v>
      </c>
      <c r="F87" s="38"/>
    </row>
    <row r="88" spans="1:6" s="40" customFormat="1" ht="18.75" customHeight="1" x14ac:dyDescent="0.25">
      <c r="A88" s="36" t="s">
        <v>114</v>
      </c>
      <c r="B88" s="37" t="s">
        <v>82</v>
      </c>
      <c r="C88" s="50">
        <v>30000</v>
      </c>
      <c r="D88" s="50">
        <v>17377.599999999999</v>
      </c>
      <c r="E88" s="53">
        <f t="shared" si="7"/>
        <v>0.57925333333333329</v>
      </c>
      <c r="F88" s="38"/>
    </row>
    <row r="89" spans="1:6" s="40" customFormat="1" ht="18" customHeight="1" x14ac:dyDescent="0.25">
      <c r="A89" s="36" t="s">
        <v>109</v>
      </c>
      <c r="B89" s="37" t="s">
        <v>25</v>
      </c>
      <c r="C89" s="50">
        <v>746552.72</v>
      </c>
      <c r="D89" s="50">
        <v>22131.9</v>
      </c>
      <c r="E89" s="53">
        <f t="shared" si="7"/>
        <v>2.9645461609194863E-2</v>
      </c>
      <c r="F89" s="38"/>
    </row>
    <row r="90" spans="1:6" s="40" customFormat="1" ht="18.75" customHeight="1" x14ac:dyDescent="0.25">
      <c r="A90" s="36" t="s">
        <v>112</v>
      </c>
      <c r="B90" s="89" t="s">
        <v>6</v>
      </c>
      <c r="C90" s="50">
        <v>25000</v>
      </c>
      <c r="D90" s="50">
        <v>22339</v>
      </c>
      <c r="E90" s="53">
        <f t="shared" si="7"/>
        <v>0.89356000000000002</v>
      </c>
      <c r="F90" s="38"/>
    </row>
    <row r="91" spans="1:6" s="40" customFormat="1" ht="18" customHeight="1" x14ac:dyDescent="0.25">
      <c r="A91" s="36" t="s">
        <v>162</v>
      </c>
      <c r="B91" s="37" t="s">
        <v>163</v>
      </c>
      <c r="C91" s="50">
        <v>500</v>
      </c>
      <c r="D91" s="50">
        <v>0</v>
      </c>
      <c r="E91" s="53">
        <f t="shared" ref="E91:E92" si="8">SUM(D91/C91)</f>
        <v>0</v>
      </c>
      <c r="F91" s="38"/>
    </row>
    <row r="92" spans="1:6" s="40" customFormat="1" ht="18.75" customHeight="1" x14ac:dyDescent="0.25">
      <c r="A92" s="36" t="s">
        <v>171</v>
      </c>
      <c r="B92" s="37" t="s">
        <v>188</v>
      </c>
      <c r="C92" s="50">
        <v>4800</v>
      </c>
      <c r="D92" s="50">
        <v>3681</v>
      </c>
      <c r="E92" s="53">
        <f t="shared" si="8"/>
        <v>0.76687499999999997</v>
      </c>
      <c r="F92" s="38"/>
    </row>
    <row r="93" spans="1:6" s="40" customFormat="1" ht="48" customHeight="1" x14ac:dyDescent="0.25">
      <c r="A93" s="36" t="s">
        <v>335</v>
      </c>
      <c r="B93" s="37" t="s">
        <v>341</v>
      </c>
      <c r="C93" s="50">
        <v>374455.76</v>
      </c>
      <c r="D93" s="50">
        <v>374455.76</v>
      </c>
      <c r="E93" s="53">
        <f t="shared" si="7"/>
        <v>1</v>
      </c>
      <c r="F93" s="38"/>
    </row>
    <row r="94" spans="1:6" s="29" customFormat="1" ht="31.5" customHeight="1" thickBot="1" x14ac:dyDescent="0.35">
      <c r="A94" s="77"/>
      <c r="B94" s="78" t="s">
        <v>35</v>
      </c>
      <c r="C94" s="72">
        <f>SUM(C95+C101+C105+C132+C143)</f>
        <v>17373142.559999999</v>
      </c>
      <c r="D94" s="72">
        <f>SUM(D95+D101+D105+D132+D143)</f>
        <v>15736981.07</v>
      </c>
      <c r="E94" s="73">
        <f t="shared" si="7"/>
        <v>0.90582236435640007</v>
      </c>
      <c r="F94" s="17"/>
    </row>
    <row r="95" spans="1:6" s="28" customFormat="1" ht="26.25" customHeight="1" thickTop="1" x14ac:dyDescent="0.3">
      <c r="A95" s="18" t="s">
        <v>101</v>
      </c>
      <c r="B95" s="55" t="s">
        <v>36</v>
      </c>
      <c r="C95" s="56">
        <f>SUM(C96:C100)</f>
        <v>256516</v>
      </c>
      <c r="D95" s="56">
        <f>SUM(D96:D100)</f>
        <v>256516</v>
      </c>
      <c r="E95" s="57">
        <f t="shared" si="7"/>
        <v>1</v>
      </c>
      <c r="F95" s="19"/>
    </row>
    <row r="96" spans="1:6" s="40" customFormat="1" ht="15.6" x14ac:dyDescent="0.25">
      <c r="A96" s="36">
        <v>4010</v>
      </c>
      <c r="B96" s="41" t="s">
        <v>23</v>
      </c>
      <c r="C96" s="50">
        <v>200322</v>
      </c>
      <c r="D96" s="50">
        <v>200322</v>
      </c>
      <c r="E96" s="53">
        <f t="shared" si="7"/>
        <v>1</v>
      </c>
      <c r="F96" s="38"/>
    </row>
    <row r="97" spans="1:8" s="40" customFormat="1" ht="18.75" customHeight="1" x14ac:dyDescent="0.25">
      <c r="A97" s="36">
        <v>4040</v>
      </c>
      <c r="B97" s="41" t="s">
        <v>2</v>
      </c>
      <c r="C97" s="50">
        <v>12600</v>
      </c>
      <c r="D97" s="50">
        <v>12600</v>
      </c>
      <c r="E97" s="53">
        <f t="shared" ref="E97:E127" si="9">SUM(D97/C97)</f>
        <v>1</v>
      </c>
      <c r="F97" s="38"/>
    </row>
    <row r="98" spans="1:8" s="40" customFormat="1" ht="15.6" x14ac:dyDescent="0.25">
      <c r="A98" s="36">
        <v>4110</v>
      </c>
      <c r="B98" s="41" t="s">
        <v>28</v>
      </c>
      <c r="C98" s="50">
        <v>38191</v>
      </c>
      <c r="D98" s="50">
        <v>38191</v>
      </c>
      <c r="E98" s="53">
        <f t="shared" si="9"/>
        <v>1</v>
      </c>
      <c r="F98" s="38"/>
    </row>
    <row r="99" spans="1:8" s="40" customFormat="1" ht="15.6" x14ac:dyDescent="0.25">
      <c r="A99" s="36">
        <v>4120</v>
      </c>
      <c r="B99" s="37" t="s">
        <v>8</v>
      </c>
      <c r="C99" s="50">
        <v>5203</v>
      </c>
      <c r="D99" s="50">
        <v>5203</v>
      </c>
      <c r="E99" s="53">
        <f t="shared" si="9"/>
        <v>1</v>
      </c>
      <c r="F99" s="38"/>
    </row>
    <row r="100" spans="1:8" s="40" customFormat="1" ht="15.6" x14ac:dyDescent="0.25">
      <c r="A100" s="36">
        <v>4210</v>
      </c>
      <c r="B100" s="37" t="s">
        <v>204</v>
      </c>
      <c r="C100" s="50">
        <v>200</v>
      </c>
      <c r="D100" s="50">
        <v>200</v>
      </c>
      <c r="E100" s="53">
        <f t="shared" si="9"/>
        <v>1</v>
      </c>
      <c r="F100" s="38"/>
    </row>
    <row r="101" spans="1:8" s="48" customFormat="1" ht="54" customHeight="1" x14ac:dyDescent="0.3">
      <c r="A101" s="18" t="s">
        <v>102</v>
      </c>
      <c r="B101" s="59" t="s">
        <v>37</v>
      </c>
      <c r="C101" s="60">
        <f>SUM(C102:C104)</f>
        <v>514000</v>
      </c>
      <c r="D101" s="60">
        <f>SUM(D102:D104)</f>
        <v>454791.77</v>
      </c>
      <c r="E101" s="57">
        <f t="shared" si="9"/>
        <v>0.88480889105058369</v>
      </c>
      <c r="F101" s="27"/>
    </row>
    <row r="102" spans="1:8" s="40" customFormat="1" ht="15.6" x14ac:dyDescent="0.25">
      <c r="A102" s="36">
        <v>3030</v>
      </c>
      <c r="B102" s="41" t="s">
        <v>141</v>
      </c>
      <c r="C102" s="50">
        <v>511000</v>
      </c>
      <c r="D102" s="50">
        <v>454791.77</v>
      </c>
      <c r="E102" s="53">
        <f t="shared" si="9"/>
        <v>0.89000346379647755</v>
      </c>
      <c r="F102" s="38"/>
      <c r="H102" s="92"/>
    </row>
    <row r="103" spans="1:8" s="40" customFormat="1" ht="15.6" x14ac:dyDescent="0.25">
      <c r="A103" s="36" t="s">
        <v>109</v>
      </c>
      <c r="B103" s="41" t="s">
        <v>25</v>
      </c>
      <c r="C103" s="50">
        <v>1000</v>
      </c>
      <c r="D103" s="50">
        <v>0</v>
      </c>
      <c r="E103" s="53">
        <f t="shared" si="9"/>
        <v>0</v>
      </c>
      <c r="F103" s="38"/>
      <c r="H103" s="92"/>
    </row>
    <row r="104" spans="1:8" s="40" customFormat="1" ht="17.25" customHeight="1" x14ac:dyDescent="0.25">
      <c r="A104" s="36" t="s">
        <v>171</v>
      </c>
      <c r="B104" s="37" t="s">
        <v>259</v>
      </c>
      <c r="C104" s="50">
        <v>2000</v>
      </c>
      <c r="D104" s="50">
        <v>0</v>
      </c>
      <c r="E104" s="53">
        <f t="shared" si="9"/>
        <v>0</v>
      </c>
      <c r="F104" s="38"/>
    </row>
    <row r="105" spans="1:8" s="28" customFormat="1" ht="23.1" customHeight="1" x14ac:dyDescent="0.3">
      <c r="A105" s="18" t="s">
        <v>103</v>
      </c>
      <c r="B105" s="55" t="s">
        <v>17</v>
      </c>
      <c r="C105" s="56">
        <f>SUM(C106:C131)</f>
        <v>16353756.559999999</v>
      </c>
      <c r="D105" s="56">
        <f>SUM(D106:D131)</f>
        <v>14800295.200000001</v>
      </c>
      <c r="E105" s="57">
        <f t="shared" si="9"/>
        <v>0.90500889784554817</v>
      </c>
      <c r="F105" s="19"/>
    </row>
    <row r="106" spans="1:8" s="40" customFormat="1" ht="15.6" x14ac:dyDescent="0.25">
      <c r="A106" s="36">
        <v>3020</v>
      </c>
      <c r="B106" s="37" t="s">
        <v>176</v>
      </c>
      <c r="C106" s="50">
        <v>55106</v>
      </c>
      <c r="D106" s="50">
        <v>53666.58</v>
      </c>
      <c r="E106" s="53">
        <f t="shared" si="9"/>
        <v>0.97387906942982616</v>
      </c>
      <c r="F106" s="38"/>
      <c r="H106" s="92"/>
    </row>
    <row r="107" spans="1:8" s="40" customFormat="1" ht="15.6" x14ac:dyDescent="0.25">
      <c r="A107" s="36">
        <v>4010</v>
      </c>
      <c r="B107" s="41" t="s">
        <v>42</v>
      </c>
      <c r="C107" s="50">
        <v>9494800</v>
      </c>
      <c r="D107" s="50">
        <v>9029126.2200000007</v>
      </c>
      <c r="E107" s="53">
        <f t="shared" si="9"/>
        <v>0.95095486160845943</v>
      </c>
      <c r="F107" s="38"/>
    </row>
    <row r="108" spans="1:8" s="40" customFormat="1" ht="15.75" customHeight="1" x14ac:dyDescent="0.25">
      <c r="A108" s="36">
        <v>4040</v>
      </c>
      <c r="B108" s="41" t="s">
        <v>2</v>
      </c>
      <c r="C108" s="50">
        <v>680000</v>
      </c>
      <c r="D108" s="50">
        <v>654485.01</v>
      </c>
      <c r="E108" s="53">
        <f t="shared" si="9"/>
        <v>0.96247795588235296</v>
      </c>
      <c r="F108" s="38"/>
    </row>
    <row r="109" spans="1:8" s="40" customFormat="1" ht="15.75" customHeight="1" x14ac:dyDescent="0.25">
      <c r="A109" s="36" t="s">
        <v>124</v>
      </c>
      <c r="B109" s="37" t="s">
        <v>43</v>
      </c>
      <c r="C109" s="50">
        <v>2046000</v>
      </c>
      <c r="D109" s="50">
        <v>1584749.48</v>
      </c>
      <c r="E109" s="53">
        <f t="shared" si="9"/>
        <v>0.77455986314760505</v>
      </c>
      <c r="F109" s="38"/>
    </row>
    <row r="110" spans="1:8" s="40" customFormat="1" ht="15.6" x14ac:dyDescent="0.25">
      <c r="A110" s="36">
        <v>4120</v>
      </c>
      <c r="B110" s="37" t="s">
        <v>8</v>
      </c>
      <c r="C110" s="50">
        <v>191820</v>
      </c>
      <c r="D110" s="50">
        <v>169476.98</v>
      </c>
      <c r="E110" s="53">
        <f t="shared" si="9"/>
        <v>0.88352090501511837</v>
      </c>
      <c r="F110" s="38"/>
    </row>
    <row r="111" spans="1:8" s="40" customFormat="1" ht="15.6" x14ac:dyDescent="0.25">
      <c r="A111" s="36" t="s">
        <v>169</v>
      </c>
      <c r="B111" s="89" t="s">
        <v>76</v>
      </c>
      <c r="C111" s="50">
        <v>5000</v>
      </c>
      <c r="D111" s="50">
        <v>0</v>
      </c>
      <c r="E111" s="53">
        <f t="shared" si="9"/>
        <v>0</v>
      </c>
      <c r="F111" s="38"/>
    </row>
    <row r="112" spans="1:8" s="40" customFormat="1" ht="15.6" x14ac:dyDescent="0.25">
      <c r="A112" s="36" t="s">
        <v>153</v>
      </c>
      <c r="B112" s="89" t="s">
        <v>154</v>
      </c>
      <c r="C112" s="50">
        <v>4500</v>
      </c>
      <c r="D112" s="50">
        <v>4051</v>
      </c>
      <c r="E112" s="53">
        <f t="shared" si="9"/>
        <v>0.90022222222222226</v>
      </c>
      <c r="F112" s="38"/>
    </row>
    <row r="113" spans="1:6" s="40" customFormat="1" ht="15.6" x14ac:dyDescent="0.25">
      <c r="A113" s="36">
        <v>4210</v>
      </c>
      <c r="B113" s="37" t="s">
        <v>204</v>
      </c>
      <c r="C113" s="50">
        <v>737633.62</v>
      </c>
      <c r="D113" s="50">
        <v>499854.89</v>
      </c>
      <c r="E113" s="53">
        <f t="shared" si="9"/>
        <v>0.67764656659765587</v>
      </c>
      <c r="F113" s="38"/>
    </row>
    <row r="114" spans="1:6" s="40" customFormat="1" ht="15.6" x14ac:dyDescent="0.25">
      <c r="A114" s="36" t="s">
        <v>186</v>
      </c>
      <c r="B114" s="41" t="s">
        <v>187</v>
      </c>
      <c r="C114" s="50">
        <v>15000</v>
      </c>
      <c r="D114" s="50">
        <v>11783.5</v>
      </c>
      <c r="E114" s="53">
        <f t="shared" si="9"/>
        <v>0.78556666666666664</v>
      </c>
      <c r="F114" s="38"/>
    </row>
    <row r="115" spans="1:6" s="40" customFormat="1" ht="15.6" x14ac:dyDescent="0.25">
      <c r="A115" s="36">
        <v>4260</v>
      </c>
      <c r="B115" s="37" t="s">
        <v>5</v>
      </c>
      <c r="C115" s="50">
        <v>301000</v>
      </c>
      <c r="D115" s="50">
        <v>229717.51</v>
      </c>
      <c r="E115" s="53">
        <f t="shared" si="9"/>
        <v>0.76318109634551501</v>
      </c>
      <c r="F115" s="38"/>
    </row>
    <row r="116" spans="1:6" s="40" customFormat="1" ht="15.6" x14ac:dyDescent="0.25">
      <c r="A116" s="36">
        <v>4270</v>
      </c>
      <c r="B116" s="37" t="s">
        <v>26</v>
      </c>
      <c r="C116" s="50">
        <v>30000</v>
      </c>
      <c r="D116" s="50">
        <v>3793.5</v>
      </c>
      <c r="E116" s="53">
        <f t="shared" si="9"/>
        <v>0.12645000000000001</v>
      </c>
      <c r="F116" s="38"/>
    </row>
    <row r="117" spans="1:6" s="40" customFormat="1" ht="15.6" x14ac:dyDescent="0.25">
      <c r="A117" s="36" t="s">
        <v>139</v>
      </c>
      <c r="B117" s="37" t="s">
        <v>155</v>
      </c>
      <c r="C117" s="50">
        <v>6750</v>
      </c>
      <c r="D117" s="50">
        <v>3950</v>
      </c>
      <c r="E117" s="53">
        <f t="shared" si="9"/>
        <v>0.58518518518518514</v>
      </c>
      <c r="F117" s="38"/>
    </row>
    <row r="118" spans="1:6" s="40" customFormat="1" ht="15.6" x14ac:dyDescent="0.25">
      <c r="A118" s="36">
        <v>4300</v>
      </c>
      <c r="B118" s="37" t="s">
        <v>25</v>
      </c>
      <c r="C118" s="50">
        <v>2050270</v>
      </c>
      <c r="D118" s="50">
        <v>1904216.77</v>
      </c>
      <c r="E118" s="53">
        <f t="shared" si="9"/>
        <v>0.92876390426626743</v>
      </c>
      <c r="F118" s="38"/>
    </row>
    <row r="119" spans="1:6" s="40" customFormat="1" ht="17.25" customHeight="1" x14ac:dyDescent="0.25">
      <c r="A119" s="32" t="s">
        <v>170</v>
      </c>
      <c r="B119" s="37" t="s">
        <v>270</v>
      </c>
      <c r="C119" s="50">
        <v>52500</v>
      </c>
      <c r="D119" s="50">
        <v>48054.96</v>
      </c>
      <c r="E119" s="53">
        <f t="shared" si="9"/>
        <v>0.91533257142857138</v>
      </c>
      <c r="F119" s="38"/>
    </row>
    <row r="120" spans="1:6" s="40" customFormat="1" ht="18" customHeight="1" x14ac:dyDescent="0.25">
      <c r="A120" s="32" t="s">
        <v>182</v>
      </c>
      <c r="B120" s="33" t="s">
        <v>183</v>
      </c>
      <c r="C120" s="50">
        <v>2442</v>
      </c>
      <c r="D120" s="50">
        <v>1353.77</v>
      </c>
      <c r="E120" s="53">
        <f t="shared" si="9"/>
        <v>0.55436936936936931</v>
      </c>
      <c r="F120" s="38"/>
    </row>
    <row r="121" spans="1:6" s="40" customFormat="1" ht="30.75" customHeight="1" x14ac:dyDescent="0.25">
      <c r="A121" s="32" t="s">
        <v>172</v>
      </c>
      <c r="B121" s="33" t="s">
        <v>179</v>
      </c>
      <c r="C121" s="50">
        <v>16800</v>
      </c>
      <c r="D121" s="50">
        <v>1265</v>
      </c>
      <c r="E121" s="53">
        <f t="shared" si="9"/>
        <v>7.5297619047619044E-2</v>
      </c>
      <c r="F121" s="38"/>
    </row>
    <row r="122" spans="1:6" s="40" customFormat="1" ht="15.6" x14ac:dyDescent="0.25">
      <c r="A122" s="36">
        <v>4410</v>
      </c>
      <c r="B122" s="37" t="s">
        <v>44</v>
      </c>
      <c r="C122" s="50">
        <v>16110</v>
      </c>
      <c r="D122" s="50">
        <v>9026.33</v>
      </c>
      <c r="E122" s="53">
        <f t="shared" si="9"/>
        <v>0.56029360645561765</v>
      </c>
      <c r="F122" s="38"/>
    </row>
    <row r="123" spans="1:6" s="40" customFormat="1" ht="15.6" x14ac:dyDescent="0.25">
      <c r="A123" s="36" t="s">
        <v>260</v>
      </c>
      <c r="B123" s="37" t="s">
        <v>269</v>
      </c>
      <c r="C123" s="50">
        <v>2000</v>
      </c>
      <c r="D123" s="50">
        <v>617.52</v>
      </c>
      <c r="E123" s="53">
        <f t="shared" si="9"/>
        <v>0.30875999999999998</v>
      </c>
      <c r="F123" s="38"/>
    </row>
    <row r="124" spans="1:6" s="40" customFormat="1" ht="15.6" x14ac:dyDescent="0.25">
      <c r="A124" s="36">
        <v>4430</v>
      </c>
      <c r="B124" s="37" t="s">
        <v>6</v>
      </c>
      <c r="C124" s="50">
        <v>21476</v>
      </c>
      <c r="D124" s="50">
        <v>20855.900000000001</v>
      </c>
      <c r="E124" s="53">
        <f t="shared" si="9"/>
        <v>0.97112590799031484</v>
      </c>
      <c r="F124" s="38"/>
    </row>
    <row r="125" spans="1:6" s="40" customFormat="1" ht="15.6" x14ac:dyDescent="0.25">
      <c r="A125" s="36">
        <v>4440</v>
      </c>
      <c r="B125" s="37" t="s">
        <v>27</v>
      </c>
      <c r="C125" s="50">
        <v>296235</v>
      </c>
      <c r="D125" s="50">
        <v>296234.25</v>
      </c>
      <c r="E125" s="53">
        <f t="shared" si="9"/>
        <v>0.99999746822623925</v>
      </c>
      <c r="F125" s="38"/>
    </row>
    <row r="126" spans="1:6" s="40" customFormat="1" ht="15.6" x14ac:dyDescent="0.25">
      <c r="A126" s="36" t="s">
        <v>276</v>
      </c>
      <c r="B126" s="89" t="s">
        <v>281</v>
      </c>
      <c r="C126" s="50">
        <v>10000</v>
      </c>
      <c r="D126" s="50">
        <v>569.85</v>
      </c>
      <c r="E126" s="53">
        <f t="shared" si="9"/>
        <v>5.6985000000000001E-2</v>
      </c>
      <c r="F126" s="38"/>
    </row>
    <row r="127" spans="1:6" s="40" customFormat="1" ht="14.25" customHeight="1" x14ac:dyDescent="0.25">
      <c r="A127" s="36" t="s">
        <v>162</v>
      </c>
      <c r="B127" s="37" t="s">
        <v>163</v>
      </c>
      <c r="C127" s="50">
        <v>25100</v>
      </c>
      <c r="D127" s="50">
        <v>2755</v>
      </c>
      <c r="E127" s="53">
        <f t="shared" si="9"/>
        <v>0.10976095617529881</v>
      </c>
      <c r="F127" s="38"/>
    </row>
    <row r="128" spans="1:6" s="40" customFormat="1" ht="31.5" customHeight="1" x14ac:dyDescent="0.25">
      <c r="A128" s="36" t="s">
        <v>171</v>
      </c>
      <c r="B128" s="37" t="s">
        <v>180</v>
      </c>
      <c r="C128" s="50">
        <v>77770</v>
      </c>
      <c r="D128" s="50">
        <v>61236.4</v>
      </c>
      <c r="E128" s="53">
        <f t="shared" ref="E128:E160" si="10">SUM(D128/C128)</f>
        <v>0.7874038832454674</v>
      </c>
      <c r="F128" s="38"/>
    </row>
    <row r="129" spans="1:6" s="40" customFormat="1" ht="31.5" customHeight="1" x14ac:dyDescent="0.25">
      <c r="A129" s="36" t="s">
        <v>349</v>
      </c>
      <c r="B129" s="37" t="s">
        <v>373</v>
      </c>
      <c r="C129" s="50">
        <v>10000</v>
      </c>
      <c r="D129" s="50">
        <v>7286.1</v>
      </c>
      <c r="E129" s="53">
        <f t="shared" si="10"/>
        <v>0.72861000000000009</v>
      </c>
      <c r="F129" s="38"/>
    </row>
    <row r="130" spans="1:6" s="40" customFormat="1" ht="16.95" customHeight="1" x14ac:dyDescent="0.25">
      <c r="A130" s="36" t="s">
        <v>120</v>
      </c>
      <c r="B130" s="37" t="s">
        <v>45</v>
      </c>
      <c r="C130" s="50">
        <v>187443.94</v>
      </c>
      <c r="D130" s="50">
        <v>184210.68</v>
      </c>
      <c r="E130" s="53">
        <f t="shared" si="10"/>
        <v>0.98275078938268157</v>
      </c>
      <c r="F130" s="38"/>
    </row>
    <row r="131" spans="1:6" s="40" customFormat="1" ht="16.95" customHeight="1" x14ac:dyDescent="0.25">
      <c r="A131" s="36" t="s">
        <v>119</v>
      </c>
      <c r="B131" s="37" t="s">
        <v>359</v>
      </c>
      <c r="C131" s="50">
        <v>18000</v>
      </c>
      <c r="D131" s="50">
        <v>17958</v>
      </c>
      <c r="E131" s="53">
        <f t="shared" si="10"/>
        <v>0.9976666666666667</v>
      </c>
      <c r="F131" s="38"/>
    </row>
    <row r="132" spans="1:6" s="28" customFormat="1" ht="28.5" customHeight="1" x14ac:dyDescent="0.3">
      <c r="A132" s="18" t="s">
        <v>104</v>
      </c>
      <c r="B132" s="55" t="s">
        <v>205</v>
      </c>
      <c r="C132" s="56">
        <f>SUM(C133:C142)</f>
        <v>92770</v>
      </c>
      <c r="D132" s="56">
        <f>SUM(D133:D142)</f>
        <v>88422.499999999985</v>
      </c>
      <c r="E132" s="57">
        <f t="shared" si="10"/>
        <v>0.9531367899105313</v>
      </c>
      <c r="F132" s="19"/>
    </row>
    <row r="133" spans="1:6" s="40" customFormat="1" ht="20.25" customHeight="1" x14ac:dyDescent="0.25">
      <c r="A133" s="36" t="s">
        <v>124</v>
      </c>
      <c r="B133" s="37" t="s">
        <v>167</v>
      </c>
      <c r="C133" s="50">
        <v>5600</v>
      </c>
      <c r="D133" s="50">
        <v>5414.86</v>
      </c>
      <c r="E133" s="53">
        <f t="shared" si="10"/>
        <v>0.96693928571428567</v>
      </c>
      <c r="F133" s="38"/>
    </row>
    <row r="134" spans="1:6" s="40" customFormat="1" ht="20.25" customHeight="1" x14ac:dyDescent="0.25">
      <c r="A134" s="36" t="s">
        <v>173</v>
      </c>
      <c r="B134" s="37" t="s">
        <v>174</v>
      </c>
      <c r="C134" s="50">
        <v>950</v>
      </c>
      <c r="D134" s="50">
        <v>471.62</v>
      </c>
      <c r="E134" s="53">
        <f t="shared" si="10"/>
        <v>0.49644210526315791</v>
      </c>
      <c r="F134" s="38"/>
    </row>
    <row r="135" spans="1:6" s="40" customFormat="1" ht="20.25" customHeight="1" x14ac:dyDescent="0.25">
      <c r="A135" s="36" t="s">
        <v>203</v>
      </c>
      <c r="B135" s="37" t="s">
        <v>154</v>
      </c>
      <c r="C135" s="50">
        <v>56690</v>
      </c>
      <c r="D135" s="50">
        <v>54950</v>
      </c>
      <c r="E135" s="53">
        <f t="shared" si="10"/>
        <v>0.96930675604162997</v>
      </c>
      <c r="F135" s="38"/>
    </row>
    <row r="136" spans="1:6" s="40" customFormat="1" ht="15.6" x14ac:dyDescent="0.25">
      <c r="A136" s="36">
        <v>4210</v>
      </c>
      <c r="B136" s="37" t="s">
        <v>204</v>
      </c>
      <c r="C136" s="50">
        <v>6142.71</v>
      </c>
      <c r="D136" s="50">
        <v>6111.16</v>
      </c>
      <c r="E136" s="53">
        <f t="shared" si="10"/>
        <v>0.99486383045919469</v>
      </c>
      <c r="F136" s="38"/>
    </row>
    <row r="137" spans="1:6" s="40" customFormat="1" ht="15.6" x14ac:dyDescent="0.25">
      <c r="A137" s="36" t="s">
        <v>186</v>
      </c>
      <c r="B137" s="41" t="s">
        <v>187</v>
      </c>
      <c r="C137" s="50">
        <v>312.29000000000002</v>
      </c>
      <c r="D137" s="50">
        <v>312.29000000000002</v>
      </c>
      <c r="E137" s="53">
        <f t="shared" si="10"/>
        <v>1</v>
      </c>
      <c r="F137" s="38"/>
    </row>
    <row r="138" spans="1:6" s="40" customFormat="1" ht="15.6" x14ac:dyDescent="0.25">
      <c r="A138" s="36" t="s">
        <v>206</v>
      </c>
      <c r="B138" s="41" t="s">
        <v>81</v>
      </c>
      <c r="C138" s="50">
        <v>50.6</v>
      </c>
      <c r="D138" s="50">
        <v>49.92</v>
      </c>
      <c r="E138" s="53">
        <f t="shared" si="10"/>
        <v>0.98656126482213435</v>
      </c>
      <c r="F138" s="38"/>
    </row>
    <row r="139" spans="1:6" s="40" customFormat="1" ht="15.6" x14ac:dyDescent="0.25">
      <c r="A139" s="36" t="s">
        <v>139</v>
      </c>
      <c r="B139" s="41" t="s">
        <v>155</v>
      </c>
      <c r="C139" s="50">
        <v>4600</v>
      </c>
      <c r="D139" s="50">
        <v>3025.8</v>
      </c>
      <c r="E139" s="53">
        <f t="shared" si="10"/>
        <v>0.65778260869565219</v>
      </c>
      <c r="F139" s="38"/>
    </row>
    <row r="140" spans="1:6" s="40" customFormat="1" ht="15.6" x14ac:dyDescent="0.25">
      <c r="A140" s="36" t="s">
        <v>109</v>
      </c>
      <c r="B140" s="41" t="s">
        <v>25</v>
      </c>
      <c r="C140" s="50">
        <v>350</v>
      </c>
      <c r="D140" s="50">
        <v>18.45</v>
      </c>
      <c r="E140" s="53">
        <f t="shared" si="10"/>
        <v>5.2714285714285714E-2</v>
      </c>
      <c r="F140" s="38"/>
    </row>
    <row r="141" spans="1:6" s="40" customFormat="1" ht="15.6" x14ac:dyDescent="0.25">
      <c r="A141" s="36" t="s">
        <v>298</v>
      </c>
      <c r="B141" s="37" t="s">
        <v>343</v>
      </c>
      <c r="C141" s="50">
        <v>17680</v>
      </c>
      <c r="D141" s="50">
        <v>17680</v>
      </c>
      <c r="E141" s="53">
        <f t="shared" si="10"/>
        <v>1</v>
      </c>
      <c r="F141" s="38"/>
    </row>
    <row r="142" spans="1:6" s="40" customFormat="1" ht="17.25" customHeight="1" x14ac:dyDescent="0.25">
      <c r="A142" s="36" t="s">
        <v>113</v>
      </c>
      <c r="B142" s="37" t="s">
        <v>121</v>
      </c>
      <c r="C142" s="50">
        <v>394.4</v>
      </c>
      <c r="D142" s="50">
        <v>388.4</v>
      </c>
      <c r="E142" s="53">
        <f t="shared" si="10"/>
        <v>0.98478701825557813</v>
      </c>
      <c r="F142" s="38"/>
    </row>
    <row r="143" spans="1:6" s="29" customFormat="1" ht="21.75" customHeight="1" x14ac:dyDescent="0.3">
      <c r="A143" s="18" t="s">
        <v>200</v>
      </c>
      <c r="B143" s="55" t="s">
        <v>201</v>
      </c>
      <c r="C143" s="56">
        <f>SUM(C144:C152)</f>
        <v>156100</v>
      </c>
      <c r="D143" s="56">
        <f>SUM(D144:D152)</f>
        <v>136955.59999999998</v>
      </c>
      <c r="E143" s="57">
        <f t="shared" si="10"/>
        <v>0.87735810377962831</v>
      </c>
      <c r="F143" s="20"/>
    </row>
    <row r="144" spans="1:6" s="29" customFormat="1" ht="17.25" customHeight="1" x14ac:dyDescent="0.3">
      <c r="A144" s="16" t="s">
        <v>124</v>
      </c>
      <c r="B144" s="93" t="s">
        <v>167</v>
      </c>
      <c r="C144" s="94">
        <v>300</v>
      </c>
      <c r="D144" s="94">
        <v>136.68</v>
      </c>
      <c r="E144" s="53">
        <f t="shared" si="10"/>
        <v>0.4556</v>
      </c>
      <c r="F144" s="20"/>
    </row>
    <row r="145" spans="1:8" s="29" customFormat="1" ht="17.25" customHeight="1" x14ac:dyDescent="0.3">
      <c r="A145" s="16" t="s">
        <v>138</v>
      </c>
      <c r="B145" s="93" t="s">
        <v>174</v>
      </c>
      <c r="C145" s="94">
        <v>100</v>
      </c>
      <c r="D145" s="94">
        <v>0</v>
      </c>
      <c r="E145" s="53">
        <f t="shared" si="10"/>
        <v>0</v>
      </c>
      <c r="F145" s="20"/>
    </row>
    <row r="146" spans="1:8" s="40" customFormat="1" ht="20.25" customHeight="1" x14ac:dyDescent="0.25">
      <c r="A146" s="36" t="s">
        <v>153</v>
      </c>
      <c r="B146" s="37" t="s">
        <v>154</v>
      </c>
      <c r="C146" s="50">
        <v>10000</v>
      </c>
      <c r="D146" s="50">
        <v>2098.02</v>
      </c>
      <c r="E146" s="53">
        <f t="shared" si="10"/>
        <v>0.20980199999999999</v>
      </c>
      <c r="F146" s="38"/>
    </row>
    <row r="147" spans="1:8" s="40" customFormat="1" ht="20.25" customHeight="1" x14ac:dyDescent="0.25">
      <c r="A147" s="36" t="s">
        <v>267</v>
      </c>
      <c r="B147" s="37" t="s">
        <v>268</v>
      </c>
      <c r="C147" s="50">
        <v>13000</v>
      </c>
      <c r="D147" s="50">
        <v>12903.28</v>
      </c>
      <c r="E147" s="53">
        <f t="shared" si="10"/>
        <v>0.99256</v>
      </c>
      <c r="F147" s="38"/>
    </row>
    <row r="148" spans="1:8" s="40" customFormat="1" ht="17.25" customHeight="1" x14ac:dyDescent="0.25">
      <c r="A148" s="36" t="s">
        <v>114</v>
      </c>
      <c r="B148" s="37" t="s">
        <v>204</v>
      </c>
      <c r="C148" s="50">
        <v>27000</v>
      </c>
      <c r="D148" s="50">
        <v>25776.34</v>
      </c>
      <c r="E148" s="53">
        <f t="shared" si="10"/>
        <v>0.95467925925925923</v>
      </c>
      <c r="F148" s="38"/>
    </row>
    <row r="149" spans="1:8" s="40" customFormat="1" ht="17.25" customHeight="1" x14ac:dyDescent="0.25">
      <c r="A149" s="36" t="s">
        <v>186</v>
      </c>
      <c r="B149" s="37" t="s">
        <v>187</v>
      </c>
      <c r="C149" s="50">
        <v>2000</v>
      </c>
      <c r="D149" s="50">
        <v>1855.61</v>
      </c>
      <c r="E149" s="53">
        <f t="shared" si="10"/>
        <v>0.92780499999999999</v>
      </c>
      <c r="F149" s="38"/>
    </row>
    <row r="150" spans="1:8" s="40" customFormat="1" ht="18.75" customHeight="1" x14ac:dyDescent="0.25">
      <c r="A150" s="36" t="s">
        <v>109</v>
      </c>
      <c r="B150" s="37" t="s">
        <v>25</v>
      </c>
      <c r="C150" s="50">
        <v>102400</v>
      </c>
      <c r="D150" s="50">
        <v>93257.37</v>
      </c>
      <c r="E150" s="53">
        <f t="shared" si="10"/>
        <v>0.91071650390624992</v>
      </c>
      <c r="F150" s="38"/>
    </row>
    <row r="151" spans="1:8" s="40" customFormat="1" ht="18.75" customHeight="1" x14ac:dyDescent="0.25">
      <c r="A151" s="36" t="s">
        <v>182</v>
      </c>
      <c r="B151" s="33" t="s">
        <v>183</v>
      </c>
      <c r="C151" s="50">
        <v>600</v>
      </c>
      <c r="D151" s="50">
        <v>498.15</v>
      </c>
      <c r="E151" s="53">
        <f t="shared" si="10"/>
        <v>0.83024999999999993</v>
      </c>
      <c r="F151" s="38"/>
    </row>
    <row r="152" spans="1:8" s="40" customFormat="1" ht="16.5" customHeight="1" x14ac:dyDescent="0.25">
      <c r="A152" s="36" t="s">
        <v>112</v>
      </c>
      <c r="B152" s="37" t="s">
        <v>6</v>
      </c>
      <c r="C152" s="50">
        <v>700</v>
      </c>
      <c r="D152" s="50">
        <v>430.15</v>
      </c>
      <c r="E152" s="53">
        <f t="shared" si="10"/>
        <v>0.61449999999999994</v>
      </c>
      <c r="F152" s="38"/>
    </row>
    <row r="153" spans="1:8" s="29" customFormat="1" ht="52.5" customHeight="1" thickBot="1" x14ac:dyDescent="0.35">
      <c r="A153" s="77"/>
      <c r="B153" s="75" t="s">
        <v>38</v>
      </c>
      <c r="C153" s="74">
        <f>SUM(C154+C156+C180+C182+C190)</f>
        <v>8410975</v>
      </c>
      <c r="D153" s="74">
        <f>SUM(D154+D156+D180+D182+D190)</f>
        <v>8378112.4400000013</v>
      </c>
      <c r="E153" s="73">
        <f t="shared" si="10"/>
        <v>0.99609289529454093</v>
      </c>
      <c r="F153" s="8"/>
    </row>
    <row r="154" spans="1:8" s="29" customFormat="1" ht="49.5" customHeight="1" thickTop="1" x14ac:dyDescent="0.3">
      <c r="A154" s="18" t="s">
        <v>378</v>
      </c>
      <c r="B154" s="55" t="s">
        <v>379</v>
      </c>
      <c r="C154" s="56">
        <f>SUM(C155:C155)</f>
        <v>55000</v>
      </c>
      <c r="D154" s="56">
        <f>SUM(D155:D155)</f>
        <v>54949.94</v>
      </c>
      <c r="E154" s="57">
        <f t="shared" ref="E154:E155" si="11">SUM(D154/C154)</f>
        <v>0.99908981818181819</v>
      </c>
      <c r="F154" s="8"/>
    </row>
    <row r="155" spans="1:8" s="29" customFormat="1" ht="52.5" customHeight="1" x14ac:dyDescent="0.3">
      <c r="A155" s="36" t="s">
        <v>242</v>
      </c>
      <c r="B155" s="37" t="s">
        <v>380</v>
      </c>
      <c r="C155" s="50">
        <v>55000</v>
      </c>
      <c r="D155" s="50">
        <v>54949.94</v>
      </c>
      <c r="E155" s="53">
        <f t="shared" si="11"/>
        <v>0.99908981818181819</v>
      </c>
      <c r="F155" s="8"/>
    </row>
    <row r="156" spans="1:8" s="28" customFormat="1" ht="48" customHeight="1" x14ac:dyDescent="0.3">
      <c r="A156" s="18" t="s">
        <v>105</v>
      </c>
      <c r="B156" s="55" t="s">
        <v>39</v>
      </c>
      <c r="C156" s="56">
        <f>SUM(C157:C179)</f>
        <v>8268295</v>
      </c>
      <c r="D156" s="56">
        <f>SUM(D157:D179)</f>
        <v>8264787.5300000012</v>
      </c>
      <c r="E156" s="57">
        <f t="shared" si="10"/>
        <v>0.99957579283274256</v>
      </c>
      <c r="F156" s="19"/>
    </row>
    <row r="157" spans="1:8" s="40" customFormat="1" ht="15.75" customHeight="1" x14ac:dyDescent="0.25">
      <c r="A157" s="36" t="s">
        <v>156</v>
      </c>
      <c r="B157" s="37" t="s">
        <v>161</v>
      </c>
      <c r="C157" s="50">
        <v>229224</v>
      </c>
      <c r="D157" s="50">
        <v>229223.09</v>
      </c>
      <c r="E157" s="53">
        <f t="shared" si="10"/>
        <v>0.99999603008410987</v>
      </c>
      <c r="F157" s="38"/>
      <c r="H157" s="92"/>
    </row>
    <row r="158" spans="1:8" s="40" customFormat="1" ht="15.6" x14ac:dyDescent="0.25">
      <c r="A158" s="36">
        <v>4010</v>
      </c>
      <c r="B158" s="41" t="s">
        <v>23</v>
      </c>
      <c r="C158" s="50">
        <v>51184</v>
      </c>
      <c r="D158" s="50">
        <v>51183.8</v>
      </c>
      <c r="E158" s="53">
        <f t="shared" si="10"/>
        <v>0.9999960925289153</v>
      </c>
      <c r="F158" s="38"/>
    </row>
    <row r="159" spans="1:8" s="40" customFormat="1" ht="34.5" customHeight="1" x14ac:dyDescent="0.25">
      <c r="A159" s="32" t="s">
        <v>110</v>
      </c>
      <c r="B159" s="43" t="s">
        <v>178</v>
      </c>
      <c r="C159" s="50">
        <v>86242</v>
      </c>
      <c r="D159" s="50">
        <v>86241.12</v>
      </c>
      <c r="E159" s="53">
        <f t="shared" si="10"/>
        <v>0.99998979615500561</v>
      </c>
      <c r="F159" s="38"/>
    </row>
    <row r="160" spans="1:8" s="40" customFormat="1" ht="18.75" customHeight="1" x14ac:dyDescent="0.25">
      <c r="A160" s="36" t="s">
        <v>123</v>
      </c>
      <c r="B160" s="41" t="s">
        <v>2</v>
      </c>
      <c r="C160" s="50">
        <v>8858</v>
      </c>
      <c r="D160" s="50">
        <v>8857.81</v>
      </c>
      <c r="E160" s="53">
        <f t="shared" si="10"/>
        <v>0.99997855046285833</v>
      </c>
      <c r="F160" s="38"/>
    </row>
    <row r="161" spans="1:6" s="40" customFormat="1" ht="15.6" x14ac:dyDescent="0.25">
      <c r="A161" s="36">
        <v>4050</v>
      </c>
      <c r="B161" s="41" t="s">
        <v>46</v>
      </c>
      <c r="C161" s="50">
        <v>5369707</v>
      </c>
      <c r="D161" s="50">
        <v>5369706.6500000004</v>
      </c>
      <c r="E161" s="53">
        <f t="shared" ref="E161:E189" si="12">SUM(D161/C161)</f>
        <v>0.99999993481953486</v>
      </c>
      <c r="F161" s="38"/>
    </row>
    <row r="162" spans="1:6" s="40" customFormat="1" ht="15.75" customHeight="1" x14ac:dyDescent="0.25">
      <c r="A162" s="36">
        <v>4060</v>
      </c>
      <c r="B162" s="41" t="s">
        <v>18</v>
      </c>
      <c r="C162" s="50">
        <v>539833</v>
      </c>
      <c r="D162" s="50">
        <v>539833</v>
      </c>
      <c r="E162" s="53">
        <f t="shared" si="12"/>
        <v>1</v>
      </c>
      <c r="F162" s="38"/>
    </row>
    <row r="163" spans="1:6" s="40" customFormat="1" ht="15.6" x14ac:dyDescent="0.25">
      <c r="A163" s="36">
        <v>4070</v>
      </c>
      <c r="B163" s="41" t="s">
        <v>47</v>
      </c>
      <c r="C163" s="50">
        <v>428201</v>
      </c>
      <c r="D163" s="50">
        <v>428200.85</v>
      </c>
      <c r="E163" s="53">
        <f t="shared" si="12"/>
        <v>0.99999964969722155</v>
      </c>
      <c r="F163" s="38"/>
    </row>
    <row r="164" spans="1:6" s="40" customFormat="1" ht="15.6" x14ac:dyDescent="0.25">
      <c r="A164" s="36">
        <v>4110</v>
      </c>
      <c r="B164" s="41" t="s">
        <v>28</v>
      </c>
      <c r="C164" s="50">
        <v>24386</v>
      </c>
      <c r="D164" s="50">
        <v>24385.75</v>
      </c>
      <c r="E164" s="53">
        <f t="shared" si="12"/>
        <v>0.99998974821618958</v>
      </c>
      <c r="F164" s="38"/>
    </row>
    <row r="165" spans="1:6" s="40" customFormat="1" ht="15.6" x14ac:dyDescent="0.25">
      <c r="A165" s="36">
        <v>4120</v>
      </c>
      <c r="B165" s="37" t="s">
        <v>8</v>
      </c>
      <c r="C165" s="50">
        <v>2859</v>
      </c>
      <c r="D165" s="50">
        <v>2858.96</v>
      </c>
      <c r="E165" s="53">
        <f t="shared" si="12"/>
        <v>0.99998600909408886</v>
      </c>
      <c r="F165" s="38"/>
    </row>
    <row r="166" spans="1:6" s="40" customFormat="1" ht="31.2" x14ac:dyDescent="0.25">
      <c r="A166" s="36" t="s">
        <v>157</v>
      </c>
      <c r="B166" s="37" t="s">
        <v>159</v>
      </c>
      <c r="C166" s="50">
        <v>748658</v>
      </c>
      <c r="D166" s="50">
        <v>745157.61</v>
      </c>
      <c r="E166" s="53">
        <f t="shared" si="12"/>
        <v>0.99532444721087598</v>
      </c>
      <c r="F166" s="38"/>
    </row>
    <row r="167" spans="1:6" s="40" customFormat="1" ht="15.6" x14ac:dyDescent="0.25">
      <c r="A167" s="36">
        <v>4210</v>
      </c>
      <c r="B167" s="37" t="s">
        <v>204</v>
      </c>
      <c r="C167" s="50">
        <v>389057</v>
      </c>
      <c r="D167" s="50">
        <v>389057</v>
      </c>
      <c r="E167" s="53">
        <f t="shared" si="12"/>
        <v>1</v>
      </c>
      <c r="F167" s="38"/>
    </row>
    <row r="168" spans="1:6" s="40" customFormat="1" ht="15.6" x14ac:dyDescent="0.25">
      <c r="A168" s="36">
        <v>4220</v>
      </c>
      <c r="B168" s="37" t="s">
        <v>74</v>
      </c>
      <c r="C168" s="50">
        <v>1891</v>
      </c>
      <c r="D168" s="50">
        <v>1890.11</v>
      </c>
      <c r="E168" s="53">
        <f t="shared" si="12"/>
        <v>0.99952934955050232</v>
      </c>
      <c r="F168" s="38"/>
    </row>
    <row r="169" spans="1:6" s="40" customFormat="1" ht="15.6" x14ac:dyDescent="0.25">
      <c r="A169" s="36">
        <v>4260</v>
      </c>
      <c r="B169" s="37" t="s">
        <v>5</v>
      </c>
      <c r="C169" s="50">
        <v>95163</v>
      </c>
      <c r="D169" s="50">
        <v>95162.54</v>
      </c>
      <c r="E169" s="53">
        <f t="shared" si="12"/>
        <v>0.99999516618853956</v>
      </c>
      <c r="F169" s="38"/>
    </row>
    <row r="170" spans="1:6" s="40" customFormat="1" ht="15.6" x14ac:dyDescent="0.25">
      <c r="A170" s="36">
        <v>4270</v>
      </c>
      <c r="B170" s="37" t="s">
        <v>26</v>
      </c>
      <c r="C170" s="50">
        <v>52630</v>
      </c>
      <c r="D170" s="50">
        <v>52629.95</v>
      </c>
      <c r="E170" s="53">
        <f t="shared" si="12"/>
        <v>0.99999904997149913</v>
      </c>
      <c r="F170" s="38"/>
    </row>
    <row r="171" spans="1:6" s="40" customFormat="1" ht="15.6" x14ac:dyDescent="0.25">
      <c r="A171" s="36" t="s">
        <v>139</v>
      </c>
      <c r="B171" s="37" t="s">
        <v>140</v>
      </c>
      <c r="C171" s="50">
        <v>17382</v>
      </c>
      <c r="D171" s="50">
        <v>17382</v>
      </c>
      <c r="E171" s="53">
        <f t="shared" si="12"/>
        <v>1</v>
      </c>
      <c r="F171" s="38"/>
    </row>
    <row r="172" spans="1:6" s="40" customFormat="1" ht="15.6" x14ac:dyDescent="0.25">
      <c r="A172" s="36">
        <v>4300</v>
      </c>
      <c r="B172" s="37" t="s">
        <v>25</v>
      </c>
      <c r="C172" s="50">
        <v>80535</v>
      </c>
      <c r="D172" s="50">
        <v>80534.080000000002</v>
      </c>
      <c r="E172" s="53">
        <f t="shared" si="12"/>
        <v>0.9999885763953561</v>
      </c>
      <c r="F172" s="38"/>
    </row>
    <row r="173" spans="1:6" s="40" customFormat="1" ht="15.6" x14ac:dyDescent="0.25">
      <c r="A173" s="36" t="s">
        <v>170</v>
      </c>
      <c r="B173" s="37" t="s">
        <v>270</v>
      </c>
      <c r="C173" s="50">
        <v>14179</v>
      </c>
      <c r="D173" s="50">
        <v>14178.32</v>
      </c>
      <c r="E173" s="53">
        <f t="shared" si="12"/>
        <v>0.99995204175188657</v>
      </c>
      <c r="F173" s="38"/>
    </row>
    <row r="174" spans="1:6" s="40" customFormat="1" ht="15.6" x14ac:dyDescent="0.25">
      <c r="A174" s="36">
        <v>4410</v>
      </c>
      <c r="B174" s="89" t="s">
        <v>3</v>
      </c>
      <c r="C174" s="50">
        <v>11513</v>
      </c>
      <c r="D174" s="50">
        <v>11513</v>
      </c>
      <c r="E174" s="53">
        <f t="shared" si="12"/>
        <v>1</v>
      </c>
      <c r="F174" s="38"/>
    </row>
    <row r="175" spans="1:6" s="40" customFormat="1" ht="15.6" x14ac:dyDescent="0.25">
      <c r="A175" s="36">
        <v>4440</v>
      </c>
      <c r="B175" s="37" t="s">
        <v>27</v>
      </c>
      <c r="C175" s="50">
        <v>4657</v>
      </c>
      <c r="D175" s="50">
        <v>4656.3900000000003</v>
      </c>
      <c r="E175" s="53">
        <f t="shared" si="12"/>
        <v>0.99986901438694442</v>
      </c>
      <c r="F175" s="38"/>
    </row>
    <row r="176" spans="1:6" s="40" customFormat="1" ht="15.6" x14ac:dyDescent="0.25">
      <c r="A176" s="36" t="s">
        <v>166</v>
      </c>
      <c r="B176" s="37" t="s">
        <v>344</v>
      </c>
      <c r="C176" s="50">
        <v>1382</v>
      </c>
      <c r="D176" s="50">
        <v>1382</v>
      </c>
      <c r="E176" s="53">
        <f t="shared" si="12"/>
        <v>1</v>
      </c>
      <c r="F176" s="38"/>
    </row>
    <row r="177" spans="1:6" s="40" customFormat="1" ht="19.5" customHeight="1" x14ac:dyDescent="0.25">
      <c r="A177" s="36" t="s">
        <v>158</v>
      </c>
      <c r="B177" s="37" t="s">
        <v>160</v>
      </c>
      <c r="C177" s="50">
        <v>754</v>
      </c>
      <c r="D177" s="50">
        <v>753.5</v>
      </c>
      <c r="E177" s="53">
        <f t="shared" si="12"/>
        <v>0.99933687002652516</v>
      </c>
      <c r="F177" s="38"/>
    </row>
    <row r="178" spans="1:6" s="40" customFormat="1" ht="15.6" x14ac:dyDescent="0.25">
      <c r="A178" s="36" t="s">
        <v>119</v>
      </c>
      <c r="B178" s="37" t="s">
        <v>359</v>
      </c>
      <c r="C178" s="50">
        <v>75000</v>
      </c>
      <c r="D178" s="50">
        <v>75000</v>
      </c>
      <c r="E178" s="53">
        <f t="shared" si="12"/>
        <v>1</v>
      </c>
      <c r="F178" s="38"/>
    </row>
    <row r="179" spans="1:6" s="40" customFormat="1" ht="31.2" x14ac:dyDescent="0.25">
      <c r="A179" s="36" t="s">
        <v>242</v>
      </c>
      <c r="B179" s="89" t="s">
        <v>282</v>
      </c>
      <c r="C179" s="50">
        <v>35000</v>
      </c>
      <c r="D179" s="50">
        <v>35000</v>
      </c>
      <c r="E179" s="53">
        <f t="shared" si="12"/>
        <v>1</v>
      </c>
      <c r="F179" s="38"/>
    </row>
    <row r="180" spans="1:6" s="29" customFormat="1" ht="24.75" customHeight="1" x14ac:dyDescent="0.3">
      <c r="A180" s="18" t="s">
        <v>301</v>
      </c>
      <c r="B180" s="55" t="s">
        <v>302</v>
      </c>
      <c r="C180" s="56">
        <f>SUM(C181:C181)</f>
        <v>22000</v>
      </c>
      <c r="D180" s="56">
        <f>SUM(D181)</f>
        <v>22000</v>
      </c>
      <c r="E180" s="57">
        <f t="shared" ref="E180:E181" si="13">SUM(D180/C180)</f>
        <v>1</v>
      </c>
      <c r="F180" s="20"/>
    </row>
    <row r="181" spans="1:6" s="40" customFormat="1" ht="15.6" x14ac:dyDescent="0.25">
      <c r="A181" s="36" t="s">
        <v>303</v>
      </c>
      <c r="B181" s="89" t="s">
        <v>204</v>
      </c>
      <c r="C181" s="50">
        <v>22000</v>
      </c>
      <c r="D181" s="50">
        <v>22000</v>
      </c>
      <c r="E181" s="53">
        <f t="shared" si="13"/>
        <v>1</v>
      </c>
      <c r="F181" s="38"/>
    </row>
    <row r="182" spans="1:6" s="29" customFormat="1" ht="24.75" customHeight="1" x14ac:dyDescent="0.3">
      <c r="A182" s="18" t="s">
        <v>195</v>
      </c>
      <c r="B182" s="55" t="s">
        <v>196</v>
      </c>
      <c r="C182" s="56">
        <f>SUM(C183:C189)</f>
        <v>52680</v>
      </c>
      <c r="D182" s="56">
        <f>SUM(D183:D188)</f>
        <v>23374.97</v>
      </c>
      <c r="E182" s="57">
        <f t="shared" si="12"/>
        <v>0.44371621108580106</v>
      </c>
      <c r="F182" s="20"/>
    </row>
    <row r="183" spans="1:6" s="40" customFormat="1" ht="15.6" x14ac:dyDescent="0.25">
      <c r="A183" s="36" t="s">
        <v>153</v>
      </c>
      <c r="B183" s="89" t="s">
        <v>154</v>
      </c>
      <c r="C183" s="50">
        <v>1500</v>
      </c>
      <c r="D183" s="50">
        <v>0</v>
      </c>
      <c r="E183" s="53">
        <f t="shared" si="12"/>
        <v>0</v>
      </c>
      <c r="F183" s="38"/>
    </row>
    <row r="184" spans="1:6" s="40" customFormat="1" ht="15.6" x14ac:dyDescent="0.25">
      <c r="A184" s="36" t="s">
        <v>267</v>
      </c>
      <c r="B184" s="89" t="s">
        <v>268</v>
      </c>
      <c r="C184" s="50">
        <v>900</v>
      </c>
      <c r="D184" s="50">
        <v>0</v>
      </c>
      <c r="E184" s="53">
        <f t="shared" si="12"/>
        <v>0</v>
      </c>
      <c r="F184" s="38"/>
    </row>
    <row r="185" spans="1:6" s="40" customFormat="1" ht="15.6" x14ac:dyDescent="0.25">
      <c r="A185" s="36" t="s">
        <v>114</v>
      </c>
      <c r="B185" s="37" t="s">
        <v>204</v>
      </c>
      <c r="C185" s="50">
        <v>24500</v>
      </c>
      <c r="D185" s="50">
        <v>18151.599999999999</v>
      </c>
      <c r="E185" s="53">
        <f t="shared" si="12"/>
        <v>0.74088163265306117</v>
      </c>
      <c r="F185" s="38"/>
    </row>
    <row r="186" spans="1:6" s="40" customFormat="1" ht="15.6" x14ac:dyDescent="0.25">
      <c r="A186" s="36" t="s">
        <v>186</v>
      </c>
      <c r="B186" s="37" t="s">
        <v>187</v>
      </c>
      <c r="C186" s="50">
        <v>3000</v>
      </c>
      <c r="D186" s="50">
        <v>0</v>
      </c>
      <c r="E186" s="53">
        <f t="shared" si="12"/>
        <v>0</v>
      </c>
      <c r="F186" s="38"/>
    </row>
    <row r="187" spans="1:6" s="40" customFormat="1" ht="15.6" x14ac:dyDescent="0.25">
      <c r="A187" s="36" t="s">
        <v>109</v>
      </c>
      <c r="B187" s="89" t="s">
        <v>25</v>
      </c>
      <c r="C187" s="50">
        <v>20180</v>
      </c>
      <c r="D187" s="50">
        <v>3743.47</v>
      </c>
      <c r="E187" s="53">
        <f t="shared" ref="E187" si="14">SUM(D187/C187)</f>
        <v>0.18550396432110999</v>
      </c>
      <c r="F187" s="38"/>
    </row>
    <row r="188" spans="1:6" s="40" customFormat="1" ht="15" customHeight="1" x14ac:dyDescent="0.25">
      <c r="A188" s="36" t="s">
        <v>298</v>
      </c>
      <c r="B188" s="37" t="s">
        <v>343</v>
      </c>
      <c r="C188" s="50">
        <v>2000</v>
      </c>
      <c r="D188" s="50">
        <v>1479.9</v>
      </c>
      <c r="E188" s="53">
        <f t="shared" si="12"/>
        <v>0.73995</v>
      </c>
      <c r="F188" s="38"/>
    </row>
    <row r="189" spans="1:6" s="40" customFormat="1" ht="28.5" customHeight="1" x14ac:dyDescent="0.25">
      <c r="A189" s="36" t="s">
        <v>113</v>
      </c>
      <c r="B189" s="37" t="s">
        <v>3</v>
      </c>
      <c r="C189" s="50">
        <v>600</v>
      </c>
      <c r="D189" s="50">
        <v>0</v>
      </c>
      <c r="E189" s="53">
        <f t="shared" si="12"/>
        <v>0</v>
      </c>
      <c r="F189" s="38"/>
    </row>
    <row r="190" spans="1:6" s="40" customFormat="1" ht="16.5" customHeight="1" x14ac:dyDescent="0.3">
      <c r="A190" s="18" t="s">
        <v>381</v>
      </c>
      <c r="B190" s="55" t="s">
        <v>382</v>
      </c>
      <c r="C190" s="56">
        <f>SUM(C191:C192)</f>
        <v>13000</v>
      </c>
      <c r="D190" s="56">
        <f>SUM(D191:D192)</f>
        <v>13000</v>
      </c>
      <c r="E190" s="57">
        <f t="shared" ref="E190:E192" si="15">SUM(D190/C190)</f>
        <v>1</v>
      </c>
      <c r="F190" s="38"/>
    </row>
    <row r="191" spans="1:6" s="40" customFormat="1" ht="15.75" customHeight="1" x14ac:dyDescent="0.25">
      <c r="A191" s="36" t="s">
        <v>114</v>
      </c>
      <c r="B191" s="37" t="s">
        <v>363</v>
      </c>
      <c r="C191" s="50">
        <v>11600</v>
      </c>
      <c r="D191" s="50">
        <v>11600</v>
      </c>
      <c r="E191" s="53">
        <f t="shared" si="15"/>
        <v>1</v>
      </c>
      <c r="F191" s="38"/>
    </row>
    <row r="192" spans="1:6" s="40" customFormat="1" ht="28.5" customHeight="1" x14ac:dyDescent="0.25">
      <c r="A192" s="36" t="s">
        <v>115</v>
      </c>
      <c r="B192" s="37" t="s">
        <v>83</v>
      </c>
      <c r="C192" s="50">
        <v>1400</v>
      </c>
      <c r="D192" s="50">
        <v>1400</v>
      </c>
      <c r="E192" s="53">
        <f t="shared" si="15"/>
        <v>1</v>
      </c>
      <c r="F192" s="38"/>
    </row>
    <row r="193" spans="1:11" s="40" customFormat="1" ht="17.25" customHeight="1" thickBot="1" x14ac:dyDescent="0.3">
      <c r="A193" s="36"/>
      <c r="B193" s="105" t="s">
        <v>286</v>
      </c>
      <c r="C193" s="106">
        <f>SUM(C194)</f>
        <v>336961</v>
      </c>
      <c r="D193" s="106">
        <f>SUM(D194)</f>
        <v>336952.48</v>
      </c>
      <c r="E193" s="104">
        <f t="shared" ref="E193:E208" si="16">SUM(D193/C193)</f>
        <v>0.99997471517475311</v>
      </c>
      <c r="F193" s="38"/>
    </row>
    <row r="194" spans="1:11" s="119" customFormat="1" ht="27.75" customHeight="1" thickTop="1" x14ac:dyDescent="0.3">
      <c r="A194" s="127" t="s">
        <v>277</v>
      </c>
      <c r="B194" s="128" t="s">
        <v>283</v>
      </c>
      <c r="C194" s="129">
        <f>SUM(C195:C202)</f>
        <v>336961</v>
      </c>
      <c r="D194" s="129">
        <f>SUM(D195:D202)</f>
        <v>336952.48</v>
      </c>
      <c r="E194" s="130">
        <f t="shared" si="16"/>
        <v>0.99997471517475311</v>
      </c>
      <c r="F194" s="118"/>
    </row>
    <row r="195" spans="1:11" s="40" customFormat="1" ht="46.5" customHeight="1" x14ac:dyDescent="0.25">
      <c r="A195" s="102" t="s">
        <v>211</v>
      </c>
      <c r="B195" s="37" t="s">
        <v>256</v>
      </c>
      <c r="C195" s="50">
        <v>190080</v>
      </c>
      <c r="D195" s="50">
        <v>190080</v>
      </c>
      <c r="E195" s="53">
        <f t="shared" si="16"/>
        <v>1</v>
      </c>
      <c r="F195" s="38"/>
    </row>
    <row r="196" spans="1:11" s="40" customFormat="1" ht="92.25" customHeight="1" x14ac:dyDescent="0.25">
      <c r="A196" s="102" t="s">
        <v>336</v>
      </c>
      <c r="B196" s="37" t="s">
        <v>360</v>
      </c>
      <c r="C196" s="50">
        <v>6961</v>
      </c>
      <c r="D196" s="50">
        <v>6960.96</v>
      </c>
      <c r="E196" s="53">
        <f t="shared" si="16"/>
        <v>0.99999425369918116</v>
      </c>
      <c r="F196" s="38"/>
    </row>
    <row r="197" spans="1:11" s="40" customFormat="1" ht="15.6" x14ac:dyDescent="0.25">
      <c r="A197" s="102" t="s">
        <v>137</v>
      </c>
      <c r="B197" s="41" t="s">
        <v>23</v>
      </c>
      <c r="C197" s="50">
        <v>8615.68</v>
      </c>
      <c r="D197" s="50">
        <v>8615.68</v>
      </c>
      <c r="E197" s="53">
        <f t="shared" si="16"/>
        <v>1</v>
      </c>
      <c r="F197" s="38"/>
    </row>
    <row r="198" spans="1:11" s="40" customFormat="1" ht="15.6" x14ac:dyDescent="0.25">
      <c r="A198" s="36" t="s">
        <v>124</v>
      </c>
      <c r="B198" s="41" t="s">
        <v>28</v>
      </c>
      <c r="C198" s="50">
        <v>1481.03</v>
      </c>
      <c r="D198" s="50">
        <v>1481.03</v>
      </c>
      <c r="E198" s="53">
        <f t="shared" si="16"/>
        <v>1</v>
      </c>
      <c r="F198" s="38"/>
    </row>
    <row r="199" spans="1:11" s="40" customFormat="1" ht="15.6" x14ac:dyDescent="0.25">
      <c r="A199" s="36" t="s">
        <v>138</v>
      </c>
      <c r="B199" s="37" t="s">
        <v>8</v>
      </c>
      <c r="C199" s="50">
        <v>211.08</v>
      </c>
      <c r="D199" s="50">
        <v>211.08</v>
      </c>
      <c r="E199" s="53">
        <f t="shared" si="16"/>
        <v>1</v>
      </c>
      <c r="F199" s="38"/>
    </row>
    <row r="200" spans="1:11" s="40" customFormat="1" ht="15.6" x14ac:dyDescent="0.25">
      <c r="A200" s="36" t="s">
        <v>114</v>
      </c>
      <c r="B200" s="89" t="s">
        <v>204</v>
      </c>
      <c r="C200" s="50">
        <v>8415.81</v>
      </c>
      <c r="D200" s="50">
        <v>8415.81</v>
      </c>
      <c r="E200" s="53">
        <f t="shared" si="16"/>
        <v>1</v>
      </c>
      <c r="F200" s="38"/>
    </row>
    <row r="201" spans="1:11" s="40" customFormat="1" ht="15.6" x14ac:dyDescent="0.25">
      <c r="A201" s="36" t="s">
        <v>109</v>
      </c>
      <c r="B201" s="89" t="s">
        <v>25</v>
      </c>
      <c r="C201" s="50">
        <v>120120</v>
      </c>
      <c r="D201" s="50">
        <v>120111.52</v>
      </c>
      <c r="E201" s="53">
        <f t="shared" si="16"/>
        <v>0.99992940392940399</v>
      </c>
      <c r="F201" s="38"/>
    </row>
    <row r="202" spans="1:11" s="40" customFormat="1" ht="15.6" x14ac:dyDescent="0.25">
      <c r="A202" s="36" t="s">
        <v>171</v>
      </c>
      <c r="B202" s="89" t="s">
        <v>188</v>
      </c>
      <c r="C202" s="50">
        <v>1076.4000000000001</v>
      </c>
      <c r="D202" s="50">
        <v>1076.4000000000001</v>
      </c>
      <c r="E202" s="53">
        <f t="shared" si="16"/>
        <v>1</v>
      </c>
      <c r="F202" s="38"/>
    </row>
    <row r="203" spans="1:11" s="61" customFormat="1" ht="36" customHeight="1" thickBot="1" x14ac:dyDescent="0.35">
      <c r="A203" s="79"/>
      <c r="B203" s="75" t="s">
        <v>95</v>
      </c>
      <c r="C203" s="74">
        <f>SUM(C204)</f>
        <v>130000</v>
      </c>
      <c r="D203" s="74">
        <f>SUM(D204)</f>
        <v>125106.92</v>
      </c>
      <c r="E203" s="73">
        <f t="shared" si="16"/>
        <v>0.96236092307692311</v>
      </c>
      <c r="F203" s="30"/>
    </row>
    <row r="204" spans="1:11" s="24" customFormat="1" ht="29.25" customHeight="1" thickTop="1" x14ac:dyDescent="0.3">
      <c r="A204" s="22" t="s">
        <v>96</v>
      </c>
      <c r="B204" s="62" t="s">
        <v>97</v>
      </c>
      <c r="C204" s="86">
        <f>SUM(C205)</f>
        <v>130000</v>
      </c>
      <c r="D204" s="86">
        <f>SUM(D205)</f>
        <v>125106.92</v>
      </c>
      <c r="E204" s="57">
        <f t="shared" si="16"/>
        <v>0.96236092307692311</v>
      </c>
      <c r="F204" s="23"/>
    </row>
    <row r="205" spans="1:11" s="35" customFormat="1" ht="48" customHeight="1" x14ac:dyDescent="0.25">
      <c r="A205" s="32" t="s">
        <v>207</v>
      </c>
      <c r="B205" s="33" t="s">
        <v>208</v>
      </c>
      <c r="C205" s="50">
        <v>130000</v>
      </c>
      <c r="D205" s="50">
        <v>125106.92</v>
      </c>
      <c r="E205" s="53">
        <f t="shared" si="16"/>
        <v>0.96236092307692311</v>
      </c>
      <c r="F205" s="34"/>
      <c r="K205" s="58"/>
    </row>
    <row r="206" spans="1:11" s="35" customFormat="1" ht="24.75" customHeight="1" thickBot="1" x14ac:dyDescent="0.35">
      <c r="A206" s="32"/>
      <c r="B206" s="107" t="s">
        <v>284</v>
      </c>
      <c r="C206" s="108">
        <f>C207</f>
        <v>2430224.0399999996</v>
      </c>
      <c r="D206" s="108">
        <f>D207</f>
        <v>0</v>
      </c>
      <c r="E206" s="109">
        <f t="shared" si="16"/>
        <v>0</v>
      </c>
      <c r="F206" s="34"/>
      <c r="J206" s="58"/>
    </row>
    <row r="207" spans="1:11" s="48" customFormat="1" ht="24" customHeight="1" thickTop="1" x14ac:dyDescent="0.3">
      <c r="A207" s="18" t="s">
        <v>106</v>
      </c>
      <c r="B207" s="59" t="s">
        <v>40</v>
      </c>
      <c r="C207" s="60">
        <f>SUM(C208:C209)</f>
        <v>2430224.0399999996</v>
      </c>
      <c r="D207" s="60">
        <f>SUM(D208:D209)</f>
        <v>0</v>
      </c>
      <c r="E207" s="57">
        <f t="shared" si="16"/>
        <v>0</v>
      </c>
      <c r="F207" s="27"/>
    </row>
    <row r="208" spans="1:11" s="40" customFormat="1" ht="18.75" customHeight="1" x14ac:dyDescent="0.25">
      <c r="A208" s="36">
        <v>4810</v>
      </c>
      <c r="B208" s="41" t="s">
        <v>288</v>
      </c>
      <c r="C208" s="50">
        <v>2390628.5299999998</v>
      </c>
      <c r="D208" s="50">
        <v>0</v>
      </c>
      <c r="E208" s="53">
        <f t="shared" si="16"/>
        <v>0</v>
      </c>
      <c r="F208" s="38"/>
    </row>
    <row r="209" spans="1:8" s="40" customFormat="1" ht="33.6" customHeight="1" x14ac:dyDescent="0.25">
      <c r="A209" s="36" t="s">
        <v>287</v>
      </c>
      <c r="B209" s="41" t="s">
        <v>296</v>
      </c>
      <c r="C209" s="50">
        <v>39595.51</v>
      </c>
      <c r="D209" s="50">
        <v>0</v>
      </c>
      <c r="E209" s="53"/>
      <c r="F209" s="38"/>
    </row>
    <row r="210" spans="1:8" s="29" customFormat="1" ht="25.5" customHeight="1" thickBot="1" x14ac:dyDescent="0.35">
      <c r="A210" s="77"/>
      <c r="B210" s="75" t="s">
        <v>41</v>
      </c>
      <c r="C210" s="74">
        <f>SUM(C211+C229+C273+C278+C310+C331+C347+C375+C380+C388+C391)</f>
        <v>52678171.719999999</v>
      </c>
      <c r="D210" s="74">
        <f>SUM(D211+D229+D273+D278+D310+D331+D347+D375+D380+D391+D388)</f>
        <v>50281004.709999986</v>
      </c>
      <c r="E210" s="73">
        <f t="shared" ref="E210:E330" si="17">SUM(D210/C210)</f>
        <v>0.95449411147483132</v>
      </c>
      <c r="F210" s="8"/>
    </row>
    <row r="211" spans="1:8" s="28" customFormat="1" ht="27" customHeight="1" thickTop="1" x14ac:dyDescent="0.3">
      <c r="A211" s="18" t="s">
        <v>65</v>
      </c>
      <c r="B211" s="55" t="s">
        <v>66</v>
      </c>
      <c r="C211" s="56">
        <f>SUM(C212:C228)</f>
        <v>4380272</v>
      </c>
      <c r="D211" s="56">
        <f>SUM(D212:D228)</f>
        <v>4380267.4899999993</v>
      </c>
      <c r="E211" s="57">
        <f t="shared" si="17"/>
        <v>0.99999897038357421</v>
      </c>
      <c r="F211" s="19"/>
    </row>
    <row r="212" spans="1:8" s="40" customFormat="1" ht="15.6" x14ac:dyDescent="0.25">
      <c r="A212" s="36" t="s">
        <v>118</v>
      </c>
      <c r="B212" s="37" t="s">
        <v>176</v>
      </c>
      <c r="C212" s="50">
        <v>2900</v>
      </c>
      <c r="D212" s="50">
        <v>2899.34</v>
      </c>
      <c r="E212" s="53">
        <f t="shared" si="17"/>
        <v>0.99977241379310355</v>
      </c>
      <c r="F212" s="38"/>
      <c r="H212" s="92"/>
    </row>
    <row r="213" spans="1:8" s="40" customFormat="1" ht="15.6" x14ac:dyDescent="0.25">
      <c r="A213" s="36">
        <v>4010</v>
      </c>
      <c r="B213" s="37" t="s">
        <v>23</v>
      </c>
      <c r="C213" s="50">
        <v>3178622</v>
      </c>
      <c r="D213" s="50">
        <v>3178622</v>
      </c>
      <c r="E213" s="53">
        <f t="shared" si="17"/>
        <v>1</v>
      </c>
      <c r="F213" s="38"/>
    </row>
    <row r="214" spans="1:8" s="40" customFormat="1" ht="15" customHeight="1" x14ac:dyDescent="0.25">
      <c r="A214" s="36">
        <v>4040</v>
      </c>
      <c r="B214" s="37" t="s">
        <v>2</v>
      </c>
      <c r="C214" s="50">
        <v>247058</v>
      </c>
      <c r="D214" s="50">
        <v>247057.73</v>
      </c>
      <c r="E214" s="53">
        <f t="shared" si="17"/>
        <v>0.99999890713921435</v>
      </c>
      <c r="F214" s="38"/>
    </row>
    <row r="215" spans="1:8" s="40" customFormat="1" ht="15.6" x14ac:dyDescent="0.25">
      <c r="A215" s="36">
        <v>4110</v>
      </c>
      <c r="B215" s="37" t="s">
        <v>28</v>
      </c>
      <c r="C215" s="50">
        <v>574437</v>
      </c>
      <c r="D215" s="50">
        <v>574437</v>
      </c>
      <c r="E215" s="53">
        <f t="shared" si="17"/>
        <v>1</v>
      </c>
      <c r="F215" s="38"/>
    </row>
    <row r="216" spans="1:8" s="40" customFormat="1" ht="15.6" x14ac:dyDescent="0.25">
      <c r="A216" s="36">
        <v>4120</v>
      </c>
      <c r="B216" s="41" t="s">
        <v>8</v>
      </c>
      <c r="C216" s="50">
        <v>66430</v>
      </c>
      <c r="D216" s="50">
        <v>66430</v>
      </c>
      <c r="E216" s="53">
        <f t="shared" si="17"/>
        <v>1</v>
      </c>
      <c r="F216" s="38"/>
    </row>
    <row r="217" spans="1:8" s="40" customFormat="1" ht="15.75" customHeight="1" x14ac:dyDescent="0.25">
      <c r="A217" s="36" t="s">
        <v>153</v>
      </c>
      <c r="B217" s="41" t="s">
        <v>154</v>
      </c>
      <c r="C217" s="50">
        <v>1000</v>
      </c>
      <c r="D217" s="50">
        <v>1000</v>
      </c>
      <c r="E217" s="53">
        <f t="shared" si="17"/>
        <v>1</v>
      </c>
      <c r="F217" s="38"/>
    </row>
    <row r="218" spans="1:8" s="40" customFormat="1" ht="15.6" x14ac:dyDescent="0.25">
      <c r="A218" s="36">
        <v>4210</v>
      </c>
      <c r="B218" s="37" t="s">
        <v>4</v>
      </c>
      <c r="C218" s="50">
        <v>15313</v>
      </c>
      <c r="D218" s="50">
        <v>15312.04</v>
      </c>
      <c r="E218" s="53">
        <f t="shared" si="17"/>
        <v>0.99993730816952919</v>
      </c>
      <c r="F218" s="38"/>
    </row>
    <row r="219" spans="1:8" s="40" customFormat="1" ht="15.6" x14ac:dyDescent="0.25">
      <c r="A219" s="36">
        <v>4240</v>
      </c>
      <c r="B219" s="37" t="s">
        <v>78</v>
      </c>
      <c r="C219" s="50">
        <v>7042</v>
      </c>
      <c r="D219" s="50">
        <v>7041.08</v>
      </c>
      <c r="E219" s="53">
        <f t="shared" si="17"/>
        <v>0.99986935529679066</v>
      </c>
      <c r="F219" s="38"/>
    </row>
    <row r="220" spans="1:8" s="40" customFormat="1" ht="15.6" x14ac:dyDescent="0.25">
      <c r="A220" s="36">
        <v>4260</v>
      </c>
      <c r="B220" s="37" t="s">
        <v>5</v>
      </c>
      <c r="C220" s="50">
        <v>41000</v>
      </c>
      <c r="D220" s="50">
        <v>41000</v>
      </c>
      <c r="E220" s="53">
        <f t="shared" si="17"/>
        <v>1</v>
      </c>
      <c r="F220" s="38"/>
    </row>
    <row r="221" spans="1:8" s="40" customFormat="1" ht="15.75" customHeight="1" x14ac:dyDescent="0.25">
      <c r="A221" s="36" t="s">
        <v>115</v>
      </c>
      <c r="B221" s="89" t="s">
        <v>26</v>
      </c>
      <c r="C221" s="50">
        <v>2500</v>
      </c>
      <c r="D221" s="50">
        <v>2499.84</v>
      </c>
      <c r="E221" s="53">
        <f t="shared" si="17"/>
        <v>0.99993600000000005</v>
      </c>
      <c r="F221" s="38"/>
    </row>
    <row r="222" spans="1:8" s="40" customFormat="1" ht="15.6" x14ac:dyDescent="0.25">
      <c r="A222" s="36" t="s">
        <v>139</v>
      </c>
      <c r="B222" s="37" t="s">
        <v>140</v>
      </c>
      <c r="C222" s="50">
        <v>789</v>
      </c>
      <c r="D222" s="50">
        <v>789</v>
      </c>
      <c r="E222" s="53">
        <f t="shared" si="17"/>
        <v>1</v>
      </c>
      <c r="F222" s="38"/>
    </row>
    <row r="223" spans="1:8" s="40" customFormat="1" ht="15.6" x14ac:dyDescent="0.25">
      <c r="A223" s="36">
        <v>4300</v>
      </c>
      <c r="B223" s="37" t="s">
        <v>25</v>
      </c>
      <c r="C223" s="50">
        <v>18700</v>
      </c>
      <c r="D223" s="50">
        <v>18699.490000000002</v>
      </c>
      <c r="E223" s="53">
        <f t="shared" si="17"/>
        <v>0.99997272727272735</v>
      </c>
      <c r="F223" s="38"/>
    </row>
    <row r="224" spans="1:8" s="40" customFormat="1" ht="15.6" x14ac:dyDescent="0.25">
      <c r="A224" s="36" t="s">
        <v>170</v>
      </c>
      <c r="B224" s="37" t="s">
        <v>270</v>
      </c>
      <c r="C224" s="50">
        <v>1468</v>
      </c>
      <c r="D224" s="50">
        <v>1467.17</v>
      </c>
      <c r="E224" s="53">
        <f t="shared" si="17"/>
        <v>0.99943460490463221</v>
      </c>
      <c r="F224" s="38"/>
    </row>
    <row r="225" spans="1:8" s="40" customFormat="1" ht="15.6" x14ac:dyDescent="0.25">
      <c r="A225" s="32">
        <v>4410</v>
      </c>
      <c r="B225" s="33" t="s">
        <v>24</v>
      </c>
      <c r="C225" s="50">
        <v>210</v>
      </c>
      <c r="D225" s="50">
        <v>210</v>
      </c>
      <c r="E225" s="53">
        <f t="shared" si="17"/>
        <v>1</v>
      </c>
      <c r="F225" s="38"/>
    </row>
    <row r="226" spans="1:8" s="40" customFormat="1" ht="18" customHeight="1" x14ac:dyDescent="0.25">
      <c r="A226" s="32">
        <v>4440</v>
      </c>
      <c r="B226" s="33" t="s">
        <v>9</v>
      </c>
      <c r="C226" s="50">
        <v>221097</v>
      </c>
      <c r="D226" s="50">
        <v>221097</v>
      </c>
      <c r="E226" s="53">
        <f t="shared" si="17"/>
        <v>1</v>
      </c>
      <c r="F226" s="38"/>
    </row>
    <row r="227" spans="1:8" s="40" customFormat="1" ht="17.25" customHeight="1" x14ac:dyDescent="0.25">
      <c r="A227" s="32" t="s">
        <v>171</v>
      </c>
      <c r="B227" s="39" t="s">
        <v>188</v>
      </c>
      <c r="C227" s="50">
        <v>399</v>
      </c>
      <c r="D227" s="50">
        <v>399</v>
      </c>
      <c r="E227" s="53">
        <f t="shared" si="17"/>
        <v>1</v>
      </c>
      <c r="F227" s="38"/>
    </row>
    <row r="228" spans="1:8" s="40" customFormat="1" ht="33" customHeight="1" x14ac:dyDescent="0.25">
      <c r="A228" s="32" t="s">
        <v>349</v>
      </c>
      <c r="B228" s="39" t="s">
        <v>373</v>
      </c>
      <c r="C228" s="50">
        <v>1307</v>
      </c>
      <c r="D228" s="50">
        <v>1306.8</v>
      </c>
      <c r="E228" s="53">
        <f t="shared" si="17"/>
        <v>0.99984697781178267</v>
      </c>
      <c r="F228" s="38"/>
    </row>
    <row r="229" spans="1:8" s="28" customFormat="1" ht="23.1" customHeight="1" x14ac:dyDescent="0.3">
      <c r="A229" s="18" t="s">
        <v>304</v>
      </c>
      <c r="B229" s="55" t="s">
        <v>305</v>
      </c>
      <c r="C229" s="56">
        <f>SUM(C230:C272)</f>
        <v>24133184.129999999</v>
      </c>
      <c r="D229" s="56">
        <f>SUM(D230:D272)</f>
        <v>22755389.009999998</v>
      </c>
      <c r="E229" s="57">
        <f t="shared" ref="E229:E277" si="18">SUM(D229/C229)</f>
        <v>0.94290868902428582</v>
      </c>
      <c r="F229" s="19"/>
    </row>
    <row r="230" spans="1:8" s="40" customFormat="1" ht="20.25" customHeight="1" x14ac:dyDescent="0.25">
      <c r="A230" s="36" t="s">
        <v>118</v>
      </c>
      <c r="B230" s="37" t="s">
        <v>176</v>
      </c>
      <c r="C230" s="50">
        <v>13876.84</v>
      </c>
      <c r="D230" s="50">
        <v>13871.74</v>
      </c>
      <c r="E230" s="53">
        <f t="shared" ref="E230" si="19">SUM(D230/C230)</f>
        <v>0.99963248117006465</v>
      </c>
      <c r="F230" s="38"/>
      <c r="H230" s="92"/>
    </row>
    <row r="231" spans="1:8" s="40" customFormat="1" ht="20.25" customHeight="1" x14ac:dyDescent="0.25">
      <c r="A231" s="36" t="s">
        <v>306</v>
      </c>
      <c r="B231" s="37" t="s">
        <v>310</v>
      </c>
      <c r="C231" s="50">
        <v>414665.38</v>
      </c>
      <c r="D231" s="50">
        <v>298642.34000000003</v>
      </c>
      <c r="E231" s="53">
        <f t="shared" si="18"/>
        <v>0.72020080383850715</v>
      </c>
      <c r="F231" s="38"/>
      <c r="H231" s="92"/>
    </row>
    <row r="232" spans="1:8" s="40" customFormat="1" ht="20.25" customHeight="1" x14ac:dyDescent="0.25">
      <c r="A232" s="36" t="s">
        <v>307</v>
      </c>
      <c r="B232" s="37" t="s">
        <v>310</v>
      </c>
      <c r="C232" s="50">
        <v>22734.62</v>
      </c>
      <c r="D232" s="50">
        <v>16357.66</v>
      </c>
      <c r="E232" s="53">
        <f t="shared" si="18"/>
        <v>0.71950443860508773</v>
      </c>
      <c r="F232" s="38"/>
      <c r="H232" s="92"/>
    </row>
    <row r="233" spans="1:8" s="40" customFormat="1" ht="20.25" customHeight="1" x14ac:dyDescent="0.25">
      <c r="A233" s="36">
        <v>4010</v>
      </c>
      <c r="B233" s="37" t="s">
        <v>23</v>
      </c>
      <c r="C233" s="50">
        <v>15237607</v>
      </c>
      <c r="D233" s="50">
        <v>15218960.41</v>
      </c>
      <c r="E233" s="53">
        <f t="shared" si="18"/>
        <v>0.99877627832244265</v>
      </c>
      <c r="F233" s="38"/>
    </row>
    <row r="234" spans="1:8" s="40" customFormat="1" ht="20.25" customHeight="1" x14ac:dyDescent="0.25">
      <c r="A234" s="36" t="s">
        <v>212</v>
      </c>
      <c r="B234" s="37" t="s">
        <v>23</v>
      </c>
      <c r="C234" s="50">
        <v>163313.14000000001</v>
      </c>
      <c r="D234" s="50">
        <v>59207.13</v>
      </c>
      <c r="E234" s="53">
        <f t="shared" si="18"/>
        <v>0.36253745412034816</v>
      </c>
      <c r="F234" s="38"/>
    </row>
    <row r="235" spans="1:8" s="40" customFormat="1" ht="20.25" customHeight="1" x14ac:dyDescent="0.25">
      <c r="A235" s="36" t="s">
        <v>308</v>
      </c>
      <c r="B235" s="37" t="s">
        <v>23</v>
      </c>
      <c r="C235" s="50">
        <v>8960.16</v>
      </c>
      <c r="D235" s="50">
        <v>3247.27</v>
      </c>
      <c r="E235" s="53">
        <f t="shared" si="18"/>
        <v>0.36241205514187247</v>
      </c>
      <c r="F235" s="38"/>
    </row>
    <row r="236" spans="1:8" s="40" customFormat="1" ht="18" customHeight="1" x14ac:dyDescent="0.25">
      <c r="A236" s="36">
        <v>4040</v>
      </c>
      <c r="B236" s="37" t="s">
        <v>2</v>
      </c>
      <c r="C236" s="50">
        <v>1158033</v>
      </c>
      <c r="D236" s="50">
        <v>1158031.22</v>
      </c>
      <c r="E236" s="53">
        <f t="shared" si="18"/>
        <v>0.99999846291081518</v>
      </c>
      <c r="F236" s="38"/>
    </row>
    <row r="237" spans="1:8" s="40" customFormat="1" ht="18" customHeight="1" x14ac:dyDescent="0.25">
      <c r="A237" s="36">
        <v>4110</v>
      </c>
      <c r="B237" s="37" t="s">
        <v>28</v>
      </c>
      <c r="C237" s="50">
        <v>2742126</v>
      </c>
      <c r="D237" s="50">
        <v>2705128.86</v>
      </c>
      <c r="E237" s="53">
        <f t="shared" si="18"/>
        <v>0.98650786287719816</v>
      </c>
      <c r="F237" s="38"/>
    </row>
    <row r="238" spans="1:8" s="40" customFormat="1" ht="18" customHeight="1" x14ac:dyDescent="0.25">
      <c r="A238" s="36" t="s">
        <v>238</v>
      </c>
      <c r="B238" s="37" t="s">
        <v>28</v>
      </c>
      <c r="C238" s="50">
        <v>2384</v>
      </c>
      <c r="D238" s="50">
        <v>684</v>
      </c>
      <c r="E238" s="53">
        <f t="shared" si="18"/>
        <v>0.28691275167785235</v>
      </c>
      <c r="F238" s="38"/>
    </row>
    <row r="239" spans="1:8" s="40" customFormat="1" ht="18" customHeight="1" x14ac:dyDescent="0.25">
      <c r="A239" s="36" t="s">
        <v>213</v>
      </c>
      <c r="B239" s="37" t="s">
        <v>28</v>
      </c>
      <c r="C239" s="50">
        <v>27950.53</v>
      </c>
      <c r="D239" s="50">
        <v>10134.83</v>
      </c>
      <c r="E239" s="53">
        <f t="shared" si="18"/>
        <v>0.36259884875170528</v>
      </c>
      <c r="F239" s="38"/>
    </row>
    <row r="240" spans="1:8" s="40" customFormat="1" ht="18" customHeight="1" x14ac:dyDescent="0.25">
      <c r="A240" s="36" t="s">
        <v>309</v>
      </c>
      <c r="B240" s="37" t="s">
        <v>28</v>
      </c>
      <c r="C240" s="50">
        <v>1533.47</v>
      </c>
      <c r="D240" s="50">
        <v>555.95000000000005</v>
      </c>
      <c r="E240" s="53">
        <f t="shared" si="18"/>
        <v>0.36254377327238224</v>
      </c>
      <c r="F240" s="38"/>
    </row>
    <row r="241" spans="1:6" s="40" customFormat="1" ht="19.5" customHeight="1" x14ac:dyDescent="0.25">
      <c r="A241" s="36" t="s">
        <v>138</v>
      </c>
      <c r="B241" s="41" t="s">
        <v>8</v>
      </c>
      <c r="C241" s="50">
        <v>326700</v>
      </c>
      <c r="D241" s="50">
        <v>315844.71000000002</v>
      </c>
      <c r="E241" s="53">
        <f t="shared" si="18"/>
        <v>0.96677291092745643</v>
      </c>
      <c r="F241" s="38"/>
    </row>
    <row r="242" spans="1:6" s="40" customFormat="1" ht="19.5" customHeight="1" x14ac:dyDescent="0.25">
      <c r="A242" s="36" t="s">
        <v>239</v>
      </c>
      <c r="B242" s="41" t="s">
        <v>8</v>
      </c>
      <c r="C242" s="50">
        <v>348</v>
      </c>
      <c r="D242" s="50">
        <v>98</v>
      </c>
      <c r="E242" s="53">
        <f t="shared" si="18"/>
        <v>0.28160919540229884</v>
      </c>
      <c r="F242" s="38"/>
    </row>
    <row r="243" spans="1:6" s="40" customFormat="1" ht="19.5" customHeight="1" x14ac:dyDescent="0.25">
      <c r="A243" s="36" t="s">
        <v>214</v>
      </c>
      <c r="B243" s="41" t="s">
        <v>8</v>
      </c>
      <c r="C243" s="50">
        <v>4001.15</v>
      </c>
      <c r="D243" s="50">
        <v>1362.04</v>
      </c>
      <c r="E243" s="53">
        <f t="shared" si="18"/>
        <v>0.34041213151219024</v>
      </c>
      <c r="F243" s="38"/>
    </row>
    <row r="244" spans="1:6" s="40" customFormat="1" ht="19.5" customHeight="1" x14ac:dyDescent="0.25">
      <c r="A244" s="36" t="s">
        <v>311</v>
      </c>
      <c r="B244" s="41" t="s">
        <v>8</v>
      </c>
      <c r="C244" s="50">
        <v>219.53</v>
      </c>
      <c r="D244" s="50">
        <v>74.87</v>
      </c>
      <c r="E244" s="53">
        <f t="shared" si="18"/>
        <v>0.34104678176103498</v>
      </c>
      <c r="F244" s="38"/>
    </row>
    <row r="245" spans="1:6" s="40" customFormat="1" ht="19.5" customHeight="1" x14ac:dyDescent="0.25">
      <c r="A245" s="36" t="s">
        <v>153</v>
      </c>
      <c r="B245" s="41" t="s">
        <v>154</v>
      </c>
      <c r="C245" s="50">
        <v>19900</v>
      </c>
      <c r="D245" s="50">
        <v>19900</v>
      </c>
      <c r="E245" s="53">
        <f t="shared" si="18"/>
        <v>1</v>
      </c>
      <c r="F245" s="38"/>
    </row>
    <row r="246" spans="1:6" s="40" customFormat="1" ht="19.5" customHeight="1" x14ac:dyDescent="0.25">
      <c r="A246" s="36" t="s">
        <v>247</v>
      </c>
      <c r="B246" s="41" t="s">
        <v>154</v>
      </c>
      <c r="C246" s="50">
        <v>13750</v>
      </c>
      <c r="D246" s="50">
        <v>4000</v>
      </c>
      <c r="E246" s="53">
        <f t="shared" si="18"/>
        <v>0.29090909090909089</v>
      </c>
      <c r="F246" s="38"/>
    </row>
    <row r="247" spans="1:6" s="40" customFormat="1" ht="19.5" customHeight="1" x14ac:dyDescent="0.25">
      <c r="A247" s="36" t="s">
        <v>114</v>
      </c>
      <c r="B247" s="41" t="s">
        <v>4</v>
      </c>
      <c r="C247" s="50">
        <v>123351.77</v>
      </c>
      <c r="D247" s="50">
        <v>123346.57</v>
      </c>
      <c r="E247" s="53">
        <f t="shared" si="18"/>
        <v>0.99995784413956934</v>
      </c>
      <c r="F247" s="38"/>
    </row>
    <row r="248" spans="1:6" s="40" customFormat="1" ht="18.75" customHeight="1" x14ac:dyDescent="0.25">
      <c r="A248" s="36" t="s">
        <v>209</v>
      </c>
      <c r="B248" s="37" t="s">
        <v>4</v>
      </c>
      <c r="C248" s="50">
        <v>6094.77</v>
      </c>
      <c r="D248" s="50">
        <v>2155.9899999999998</v>
      </c>
      <c r="E248" s="53">
        <f t="shared" si="18"/>
        <v>0.35374427582993284</v>
      </c>
      <c r="F248" s="38"/>
    </row>
    <row r="249" spans="1:6" s="40" customFormat="1" ht="18.75" customHeight="1" x14ac:dyDescent="0.25">
      <c r="A249" s="36" t="s">
        <v>312</v>
      </c>
      <c r="B249" s="37" t="s">
        <v>4</v>
      </c>
      <c r="C249" s="50">
        <v>307688.94</v>
      </c>
      <c r="D249" s="50">
        <v>265787.98</v>
      </c>
      <c r="E249" s="53">
        <f t="shared" si="18"/>
        <v>0.86382038951416318</v>
      </c>
      <c r="F249" s="38"/>
    </row>
    <row r="250" spans="1:6" s="40" customFormat="1" ht="15.75" customHeight="1" x14ac:dyDescent="0.25">
      <c r="A250" s="36" t="s">
        <v>313</v>
      </c>
      <c r="B250" s="37" t="s">
        <v>4</v>
      </c>
      <c r="C250" s="50">
        <v>16911.060000000001</v>
      </c>
      <c r="D250" s="50">
        <v>14608.02</v>
      </c>
      <c r="E250" s="53">
        <f t="shared" si="18"/>
        <v>0.86381456869054918</v>
      </c>
      <c r="F250" s="38"/>
    </row>
    <row r="251" spans="1:6" s="40" customFormat="1" ht="17.25" customHeight="1" x14ac:dyDescent="0.25">
      <c r="A251" s="36" t="s">
        <v>127</v>
      </c>
      <c r="B251" s="37" t="s">
        <v>21</v>
      </c>
      <c r="C251" s="50">
        <v>5510.39</v>
      </c>
      <c r="D251" s="50">
        <v>5509.69</v>
      </c>
      <c r="E251" s="53">
        <f t="shared" si="18"/>
        <v>0.99987296724914199</v>
      </c>
      <c r="F251" s="38"/>
    </row>
    <row r="252" spans="1:6" s="40" customFormat="1" ht="15.75" customHeight="1" x14ac:dyDescent="0.25">
      <c r="A252" s="36" t="s">
        <v>328</v>
      </c>
      <c r="B252" s="37" t="s">
        <v>21</v>
      </c>
      <c r="C252" s="50">
        <v>157752.99</v>
      </c>
      <c r="D252" s="50">
        <v>0</v>
      </c>
      <c r="E252" s="53">
        <f t="shared" si="18"/>
        <v>0</v>
      </c>
      <c r="F252" s="38"/>
    </row>
    <row r="253" spans="1:6" s="40" customFormat="1" ht="15" customHeight="1" x14ac:dyDescent="0.25">
      <c r="A253" s="36" t="s">
        <v>329</v>
      </c>
      <c r="B253" s="37" t="s">
        <v>21</v>
      </c>
      <c r="C253" s="50">
        <v>8575.01</v>
      </c>
      <c r="D253" s="50">
        <v>0</v>
      </c>
      <c r="E253" s="53">
        <f t="shared" si="18"/>
        <v>0</v>
      </c>
      <c r="F253" s="38"/>
    </row>
    <row r="254" spans="1:6" s="40" customFormat="1" ht="15" customHeight="1" x14ac:dyDescent="0.25">
      <c r="A254" s="36">
        <v>4260</v>
      </c>
      <c r="B254" s="37" t="s">
        <v>5</v>
      </c>
      <c r="C254" s="50">
        <v>785362</v>
      </c>
      <c r="D254" s="50">
        <v>785113.22</v>
      </c>
      <c r="E254" s="53">
        <f t="shared" si="18"/>
        <v>0.99968322888043981</v>
      </c>
      <c r="F254" s="38"/>
    </row>
    <row r="255" spans="1:6" s="40" customFormat="1" ht="16.5" customHeight="1" x14ac:dyDescent="0.25">
      <c r="A255" s="36" t="s">
        <v>115</v>
      </c>
      <c r="B255" s="37" t="s">
        <v>26</v>
      </c>
      <c r="C255" s="50">
        <v>33176</v>
      </c>
      <c r="D255" s="50">
        <v>33175.25</v>
      </c>
      <c r="E255" s="53">
        <f t="shared" si="18"/>
        <v>0.99997739329635882</v>
      </c>
      <c r="F255" s="38"/>
    </row>
    <row r="256" spans="1:6" s="40" customFormat="1" ht="17.25" customHeight="1" x14ac:dyDescent="0.25">
      <c r="A256" s="36" t="s">
        <v>350</v>
      </c>
      <c r="B256" s="37" t="s">
        <v>364</v>
      </c>
      <c r="C256" s="50">
        <v>4552.53</v>
      </c>
      <c r="D256" s="50">
        <v>0</v>
      </c>
      <c r="E256" s="53">
        <f t="shared" si="18"/>
        <v>0</v>
      </c>
      <c r="F256" s="38"/>
    </row>
    <row r="257" spans="1:6" s="40" customFormat="1" ht="17.25" customHeight="1" x14ac:dyDescent="0.25">
      <c r="A257" s="36" t="s">
        <v>351</v>
      </c>
      <c r="B257" s="37" t="s">
        <v>364</v>
      </c>
      <c r="C257" s="50">
        <v>247.47</v>
      </c>
      <c r="D257" s="50">
        <v>0</v>
      </c>
      <c r="E257" s="53"/>
      <c r="F257" s="38"/>
    </row>
    <row r="258" spans="1:6" s="40" customFormat="1" ht="17.25" customHeight="1" x14ac:dyDescent="0.25">
      <c r="A258" s="36" t="s">
        <v>139</v>
      </c>
      <c r="B258" s="37" t="s">
        <v>140</v>
      </c>
      <c r="C258" s="50">
        <v>4640</v>
      </c>
      <c r="D258" s="50">
        <v>4640</v>
      </c>
      <c r="E258" s="53">
        <f t="shared" si="18"/>
        <v>1</v>
      </c>
      <c r="F258" s="38"/>
    </row>
    <row r="259" spans="1:6" s="40" customFormat="1" ht="17.25" customHeight="1" x14ac:dyDescent="0.25">
      <c r="A259" s="36">
        <v>4300</v>
      </c>
      <c r="B259" s="37" t="s">
        <v>25</v>
      </c>
      <c r="C259" s="50">
        <v>203513</v>
      </c>
      <c r="D259" s="50">
        <v>202988.37</v>
      </c>
      <c r="E259" s="53">
        <f t="shared" si="18"/>
        <v>0.99742213028160365</v>
      </c>
      <c r="F259" s="38"/>
    </row>
    <row r="260" spans="1:6" s="40" customFormat="1" ht="17.25" customHeight="1" x14ac:dyDescent="0.25">
      <c r="A260" s="36" t="s">
        <v>210</v>
      </c>
      <c r="B260" s="37" t="s">
        <v>25</v>
      </c>
      <c r="C260" s="50">
        <v>219955.66</v>
      </c>
      <c r="D260" s="50">
        <v>126412.7</v>
      </c>
      <c r="E260" s="53">
        <f t="shared" si="18"/>
        <v>0.57471901382305868</v>
      </c>
      <c r="F260" s="38"/>
    </row>
    <row r="261" spans="1:6" s="40" customFormat="1" ht="17.25" customHeight="1" x14ac:dyDescent="0.25">
      <c r="A261" s="36" t="s">
        <v>278</v>
      </c>
      <c r="B261" s="37" t="s">
        <v>25</v>
      </c>
      <c r="C261" s="50">
        <v>972196.81</v>
      </c>
      <c r="D261" s="50">
        <v>279531.98</v>
      </c>
      <c r="E261" s="53">
        <f t="shared" si="18"/>
        <v>0.28752612343996475</v>
      </c>
      <c r="F261" s="38"/>
    </row>
    <row r="262" spans="1:6" s="40" customFormat="1" ht="17.25" customHeight="1" x14ac:dyDescent="0.25">
      <c r="A262" s="36" t="s">
        <v>300</v>
      </c>
      <c r="B262" s="37" t="s">
        <v>25</v>
      </c>
      <c r="C262" s="50">
        <v>53251.91</v>
      </c>
      <c r="D262" s="50">
        <v>15323.02</v>
      </c>
      <c r="E262" s="53">
        <f t="shared" si="18"/>
        <v>0.28774592310397878</v>
      </c>
      <c r="F262" s="38"/>
    </row>
    <row r="263" spans="1:6" s="40" customFormat="1" ht="19.5" customHeight="1" x14ac:dyDescent="0.25">
      <c r="A263" s="36" t="s">
        <v>170</v>
      </c>
      <c r="B263" s="37" t="s">
        <v>270</v>
      </c>
      <c r="C263" s="50">
        <v>13851</v>
      </c>
      <c r="D263" s="50">
        <v>13802.97</v>
      </c>
      <c r="E263" s="53">
        <f t="shared" si="18"/>
        <v>0.99653238033354985</v>
      </c>
      <c r="F263" s="38"/>
    </row>
    <row r="264" spans="1:6" s="40" customFormat="1" ht="17.25" customHeight="1" x14ac:dyDescent="0.25">
      <c r="A264" s="32" t="s">
        <v>113</v>
      </c>
      <c r="B264" s="33" t="s">
        <v>121</v>
      </c>
      <c r="C264" s="50">
        <v>1114</v>
      </c>
      <c r="D264" s="50">
        <v>1113.4000000000001</v>
      </c>
      <c r="E264" s="53">
        <f t="shared" si="18"/>
        <v>0.9994614003590665</v>
      </c>
      <c r="F264" s="38"/>
    </row>
    <row r="265" spans="1:6" s="40" customFormat="1" ht="17.25" customHeight="1" x14ac:dyDescent="0.25">
      <c r="A265" s="32" t="s">
        <v>112</v>
      </c>
      <c r="B265" s="33" t="s">
        <v>6</v>
      </c>
      <c r="C265" s="50">
        <v>1228</v>
      </c>
      <c r="D265" s="50">
        <v>1227.76</v>
      </c>
      <c r="E265" s="53">
        <f t="shared" si="18"/>
        <v>0.99980456026058628</v>
      </c>
      <c r="F265" s="38"/>
    </row>
    <row r="266" spans="1:6" s="40" customFormat="1" ht="17.25" customHeight="1" x14ac:dyDescent="0.25">
      <c r="A266" s="32" t="s">
        <v>245</v>
      </c>
      <c r="B266" s="33" t="s">
        <v>6</v>
      </c>
      <c r="C266" s="50">
        <v>1200</v>
      </c>
      <c r="D266" s="50">
        <v>0</v>
      </c>
      <c r="E266" s="53">
        <f t="shared" si="18"/>
        <v>0</v>
      </c>
      <c r="F266" s="38"/>
    </row>
    <row r="267" spans="1:6" s="40" customFormat="1" ht="16.5" customHeight="1" x14ac:dyDescent="0.25">
      <c r="A267" s="32">
        <v>4440</v>
      </c>
      <c r="B267" s="33" t="s">
        <v>9</v>
      </c>
      <c r="C267" s="50">
        <v>1021033</v>
      </c>
      <c r="D267" s="50">
        <v>1021032.57</v>
      </c>
      <c r="E267" s="53">
        <f t="shared" si="18"/>
        <v>0.99999957885788215</v>
      </c>
      <c r="F267" s="38"/>
    </row>
    <row r="268" spans="1:6" s="40" customFormat="1" ht="16.5" customHeight="1" x14ac:dyDescent="0.25">
      <c r="A268" s="32" t="s">
        <v>143</v>
      </c>
      <c r="B268" s="33" t="s">
        <v>29</v>
      </c>
      <c r="C268" s="50">
        <v>4603</v>
      </c>
      <c r="D268" s="50">
        <v>4603</v>
      </c>
      <c r="E268" s="53">
        <f t="shared" si="18"/>
        <v>1</v>
      </c>
      <c r="F268" s="38"/>
    </row>
    <row r="269" spans="1:6" s="40" customFormat="1" ht="17.25" customHeight="1" x14ac:dyDescent="0.25">
      <c r="A269" s="36" t="s">
        <v>171</v>
      </c>
      <c r="B269" s="89" t="s">
        <v>188</v>
      </c>
      <c r="C269" s="50">
        <v>6955</v>
      </c>
      <c r="D269" s="50">
        <v>6955</v>
      </c>
      <c r="E269" s="53">
        <f t="shared" si="18"/>
        <v>1</v>
      </c>
      <c r="F269" s="38"/>
    </row>
    <row r="270" spans="1:6" s="40" customFormat="1" ht="31.5" customHeight="1" x14ac:dyDescent="0.25">
      <c r="A270" s="36" t="s">
        <v>349</v>
      </c>
      <c r="B270" s="89" t="s">
        <v>373</v>
      </c>
      <c r="C270" s="50">
        <v>21517</v>
      </c>
      <c r="D270" s="50">
        <v>21397.71</v>
      </c>
      <c r="E270" s="53">
        <f t="shared" si="18"/>
        <v>0.99445601152577023</v>
      </c>
      <c r="F270" s="38"/>
    </row>
    <row r="271" spans="1:6" s="40" customFormat="1" ht="33" customHeight="1" x14ac:dyDescent="0.25">
      <c r="A271" s="36" t="s">
        <v>352</v>
      </c>
      <c r="B271" s="89" t="s">
        <v>373</v>
      </c>
      <c r="C271" s="50">
        <v>758.31</v>
      </c>
      <c r="D271" s="50">
        <v>533.4</v>
      </c>
      <c r="E271" s="53">
        <f t="shared" si="18"/>
        <v>0.70340625865411244</v>
      </c>
      <c r="F271" s="38"/>
    </row>
    <row r="272" spans="1:6" s="40" customFormat="1" ht="32.25" customHeight="1" x14ac:dyDescent="0.25">
      <c r="A272" s="36" t="s">
        <v>353</v>
      </c>
      <c r="B272" s="89" t="s">
        <v>373</v>
      </c>
      <c r="C272" s="50">
        <v>41.69</v>
      </c>
      <c r="D272" s="50">
        <v>29.38</v>
      </c>
      <c r="E272" s="53">
        <f t="shared" si="18"/>
        <v>0.70472535380187096</v>
      </c>
      <c r="F272" s="38"/>
    </row>
    <row r="273" spans="1:7" s="28" customFormat="1" ht="21" customHeight="1" x14ac:dyDescent="0.3">
      <c r="A273" s="18" t="s">
        <v>316</v>
      </c>
      <c r="B273" s="55" t="s">
        <v>317</v>
      </c>
      <c r="C273" s="56">
        <f>SUM(C274:C277)</f>
        <v>1803325</v>
      </c>
      <c r="D273" s="56">
        <f>SUM(D274:D277)</f>
        <v>1708729.07</v>
      </c>
      <c r="E273" s="57">
        <f t="shared" si="18"/>
        <v>0.94754360417562011</v>
      </c>
      <c r="F273" s="19"/>
    </row>
    <row r="274" spans="1:7" s="40" customFormat="1" ht="32.25" customHeight="1" x14ac:dyDescent="0.25">
      <c r="A274" s="36" t="s">
        <v>243</v>
      </c>
      <c r="B274" s="41" t="s">
        <v>244</v>
      </c>
      <c r="C274" s="50">
        <v>1799707</v>
      </c>
      <c r="D274" s="50">
        <v>1705112.36</v>
      </c>
      <c r="E274" s="53">
        <f t="shared" si="18"/>
        <v>0.94743886643770348</v>
      </c>
      <c r="F274" s="38"/>
      <c r="G274" s="92"/>
    </row>
    <row r="275" spans="1:7" s="40" customFormat="1" ht="15.6" x14ac:dyDescent="0.25">
      <c r="A275" s="36" t="s">
        <v>123</v>
      </c>
      <c r="B275" s="41" t="s">
        <v>2</v>
      </c>
      <c r="C275" s="50">
        <v>3023</v>
      </c>
      <c r="D275" s="50">
        <v>3023</v>
      </c>
      <c r="E275" s="53">
        <f t="shared" si="18"/>
        <v>1</v>
      </c>
      <c r="F275" s="38"/>
      <c r="G275" s="92"/>
    </row>
    <row r="276" spans="1:7" s="40" customFormat="1" ht="15.6" x14ac:dyDescent="0.25">
      <c r="A276" s="36" t="s">
        <v>124</v>
      </c>
      <c r="B276" s="41" t="s">
        <v>28</v>
      </c>
      <c r="C276" s="50">
        <v>520</v>
      </c>
      <c r="D276" s="50">
        <v>519.65</v>
      </c>
      <c r="E276" s="53">
        <f t="shared" si="18"/>
        <v>0.99932692307692306</v>
      </c>
      <c r="F276" s="38"/>
      <c r="G276" s="92"/>
    </row>
    <row r="277" spans="1:7" s="40" customFormat="1" ht="15.6" x14ac:dyDescent="0.25">
      <c r="A277" s="36" t="s">
        <v>138</v>
      </c>
      <c r="B277" s="41" t="s">
        <v>8</v>
      </c>
      <c r="C277" s="50">
        <v>75</v>
      </c>
      <c r="D277" s="50">
        <v>74.06</v>
      </c>
      <c r="E277" s="53">
        <f t="shared" si="18"/>
        <v>0.98746666666666671</v>
      </c>
      <c r="F277" s="38"/>
      <c r="G277" s="92"/>
    </row>
    <row r="278" spans="1:7" s="28" customFormat="1" ht="25.5" customHeight="1" x14ac:dyDescent="0.3">
      <c r="A278" s="18" t="s">
        <v>318</v>
      </c>
      <c r="B278" s="55" t="s">
        <v>319</v>
      </c>
      <c r="C278" s="56">
        <f>SUM(C279:C309)</f>
        <v>3506939.75</v>
      </c>
      <c r="D278" s="56">
        <f>SUM(D279:D309)</f>
        <v>3301457.02</v>
      </c>
      <c r="E278" s="57">
        <f t="shared" ref="E278:E309" si="20">SUM(D278/C278)</f>
        <v>0.94140682627923677</v>
      </c>
      <c r="F278" s="19"/>
    </row>
    <row r="279" spans="1:7" s="40" customFormat="1" ht="46.8" x14ac:dyDescent="0.25">
      <c r="A279" s="36" t="s">
        <v>320</v>
      </c>
      <c r="B279" s="41" t="s">
        <v>92</v>
      </c>
      <c r="C279" s="50">
        <v>2530</v>
      </c>
      <c r="D279" s="50">
        <v>2530</v>
      </c>
      <c r="E279" s="53">
        <f t="shared" si="20"/>
        <v>1</v>
      </c>
      <c r="F279" s="38"/>
      <c r="G279" s="92"/>
    </row>
    <row r="280" spans="1:7" s="40" customFormat="1" ht="15.6" x14ac:dyDescent="0.25">
      <c r="A280" s="36" t="s">
        <v>118</v>
      </c>
      <c r="B280" s="41" t="s">
        <v>176</v>
      </c>
      <c r="C280" s="50">
        <v>3422</v>
      </c>
      <c r="D280" s="50">
        <v>3421.03</v>
      </c>
      <c r="E280" s="53">
        <f t="shared" ref="E280:E282" si="21">SUM(D280/C280)</f>
        <v>0.99971654003506727</v>
      </c>
      <c r="F280" s="38"/>
      <c r="G280" s="92"/>
    </row>
    <row r="281" spans="1:7" s="40" customFormat="1" ht="15.6" x14ac:dyDescent="0.25">
      <c r="A281" s="36" t="s">
        <v>306</v>
      </c>
      <c r="B281" s="41" t="s">
        <v>310</v>
      </c>
      <c r="C281" s="50">
        <v>85366.19</v>
      </c>
      <c r="D281" s="50">
        <v>81951.520000000004</v>
      </c>
      <c r="E281" s="53">
        <f t="shared" si="21"/>
        <v>0.95999973760103385</v>
      </c>
      <c r="F281" s="38"/>
      <c r="G281" s="92"/>
    </row>
    <row r="282" spans="1:7" s="40" customFormat="1" ht="15.6" x14ac:dyDescent="0.25">
      <c r="A282" s="36" t="s">
        <v>307</v>
      </c>
      <c r="B282" s="41" t="s">
        <v>310</v>
      </c>
      <c r="C282" s="50">
        <v>4633.8100000000004</v>
      </c>
      <c r="D282" s="50">
        <v>4448.4799999999996</v>
      </c>
      <c r="E282" s="53">
        <f t="shared" si="21"/>
        <v>0.96000483403505954</v>
      </c>
      <c r="F282" s="38"/>
      <c r="G282" s="92"/>
    </row>
    <row r="283" spans="1:7" s="40" customFormat="1" ht="15.6" x14ac:dyDescent="0.25">
      <c r="A283" s="36">
        <v>4010</v>
      </c>
      <c r="B283" s="37" t="s">
        <v>23</v>
      </c>
      <c r="C283" s="50">
        <v>2054858</v>
      </c>
      <c r="D283" s="50">
        <v>2054857.82</v>
      </c>
      <c r="E283" s="53">
        <f t="shared" si="20"/>
        <v>0.99999991240270625</v>
      </c>
      <c r="F283" s="38"/>
    </row>
    <row r="284" spans="1:7" s="40" customFormat="1" ht="15.6" x14ac:dyDescent="0.25">
      <c r="A284" s="36" t="s">
        <v>212</v>
      </c>
      <c r="B284" s="37" t="s">
        <v>361</v>
      </c>
      <c r="C284" s="50">
        <v>14812.52</v>
      </c>
      <c r="D284" s="50">
        <v>0</v>
      </c>
      <c r="E284" s="53">
        <f t="shared" si="20"/>
        <v>0</v>
      </c>
      <c r="F284" s="38"/>
    </row>
    <row r="285" spans="1:7" s="40" customFormat="1" ht="15.6" x14ac:dyDescent="0.25">
      <c r="A285" s="36" t="s">
        <v>308</v>
      </c>
      <c r="B285" s="37" t="s">
        <v>361</v>
      </c>
      <c r="C285" s="50">
        <v>871.33</v>
      </c>
      <c r="D285" s="50">
        <v>0</v>
      </c>
      <c r="E285" s="53">
        <f t="shared" si="20"/>
        <v>0</v>
      </c>
      <c r="F285" s="38"/>
    </row>
    <row r="286" spans="1:7" s="40" customFormat="1" ht="16.5" customHeight="1" x14ac:dyDescent="0.25">
      <c r="A286" s="36">
        <v>4040</v>
      </c>
      <c r="B286" s="37" t="s">
        <v>2</v>
      </c>
      <c r="C286" s="50">
        <v>148344</v>
      </c>
      <c r="D286" s="50">
        <v>148343.41</v>
      </c>
      <c r="E286" s="53">
        <f t="shared" si="20"/>
        <v>0.9999960227579141</v>
      </c>
      <c r="F286" s="38"/>
    </row>
    <row r="287" spans="1:7" s="40" customFormat="1" ht="15.6" x14ac:dyDescent="0.25">
      <c r="A287" s="36">
        <v>4110</v>
      </c>
      <c r="B287" s="37" t="s">
        <v>28</v>
      </c>
      <c r="C287" s="50">
        <v>363560</v>
      </c>
      <c r="D287" s="50">
        <v>363263.47</v>
      </c>
      <c r="E287" s="53">
        <f t="shared" si="20"/>
        <v>0.99918437121795567</v>
      </c>
      <c r="F287" s="38"/>
    </row>
    <row r="288" spans="1:7" s="40" customFormat="1" ht="15.6" x14ac:dyDescent="0.25">
      <c r="A288" s="36" t="s">
        <v>213</v>
      </c>
      <c r="B288" s="37" t="s">
        <v>28</v>
      </c>
      <c r="C288" s="50">
        <v>2532.94</v>
      </c>
      <c r="D288" s="50">
        <v>0</v>
      </c>
      <c r="E288" s="53">
        <f t="shared" si="20"/>
        <v>0</v>
      </c>
      <c r="F288" s="38"/>
    </row>
    <row r="289" spans="1:6" s="40" customFormat="1" ht="15.6" x14ac:dyDescent="0.25">
      <c r="A289" s="36" t="s">
        <v>309</v>
      </c>
      <c r="B289" s="37" t="s">
        <v>28</v>
      </c>
      <c r="C289" s="50">
        <v>149</v>
      </c>
      <c r="D289" s="50">
        <v>0</v>
      </c>
      <c r="E289" s="53">
        <f t="shared" si="20"/>
        <v>0</v>
      </c>
      <c r="F289" s="38"/>
    </row>
    <row r="290" spans="1:6" s="40" customFormat="1" ht="15.6" x14ac:dyDescent="0.25">
      <c r="A290" s="36">
        <v>4120</v>
      </c>
      <c r="B290" s="41" t="s">
        <v>8</v>
      </c>
      <c r="C290" s="50">
        <v>42750</v>
      </c>
      <c r="D290" s="50">
        <v>42748.71</v>
      </c>
      <c r="E290" s="53">
        <f t="shared" si="20"/>
        <v>0.99996982456140349</v>
      </c>
      <c r="F290" s="38"/>
    </row>
    <row r="291" spans="1:6" s="40" customFormat="1" ht="15.6" x14ac:dyDescent="0.25">
      <c r="A291" s="36" t="s">
        <v>214</v>
      </c>
      <c r="B291" s="41" t="s">
        <v>8</v>
      </c>
      <c r="C291" s="50">
        <v>362.86</v>
      </c>
      <c r="D291" s="50">
        <v>0</v>
      </c>
      <c r="E291" s="53">
        <f t="shared" si="20"/>
        <v>0</v>
      </c>
      <c r="F291" s="38"/>
    </row>
    <row r="292" spans="1:6" s="40" customFormat="1" ht="15.6" x14ac:dyDescent="0.25">
      <c r="A292" s="36" t="s">
        <v>311</v>
      </c>
      <c r="B292" s="41" t="s">
        <v>8</v>
      </c>
      <c r="C292" s="50">
        <v>21.35</v>
      </c>
      <c r="D292" s="50">
        <v>0</v>
      </c>
      <c r="E292" s="53">
        <f t="shared" si="20"/>
        <v>0</v>
      </c>
      <c r="F292" s="38"/>
    </row>
    <row r="293" spans="1:6" s="40" customFormat="1" ht="15.6" x14ac:dyDescent="0.25">
      <c r="A293" s="36">
        <v>4210</v>
      </c>
      <c r="B293" s="37" t="s">
        <v>4</v>
      </c>
      <c r="C293" s="50">
        <v>22339</v>
      </c>
      <c r="D293" s="50">
        <v>22333.32</v>
      </c>
      <c r="E293" s="53">
        <f t="shared" si="20"/>
        <v>0.99974573615649764</v>
      </c>
      <c r="F293" s="38"/>
    </row>
    <row r="294" spans="1:6" s="40" customFormat="1" ht="15.6" x14ac:dyDescent="0.25">
      <c r="A294" s="36" t="s">
        <v>312</v>
      </c>
      <c r="B294" s="37" t="s">
        <v>82</v>
      </c>
      <c r="C294" s="50">
        <v>191257.91</v>
      </c>
      <c r="D294" s="50">
        <v>191257.91</v>
      </c>
      <c r="E294" s="53">
        <f t="shared" si="20"/>
        <v>1</v>
      </c>
      <c r="F294" s="38"/>
    </row>
    <row r="295" spans="1:6" s="40" customFormat="1" ht="15.6" x14ac:dyDescent="0.25">
      <c r="A295" s="36" t="s">
        <v>313</v>
      </c>
      <c r="B295" s="37" t="s">
        <v>82</v>
      </c>
      <c r="C295" s="50">
        <v>10381.780000000001</v>
      </c>
      <c r="D295" s="50">
        <v>10381.780000000001</v>
      </c>
      <c r="E295" s="53">
        <f t="shared" si="20"/>
        <v>1</v>
      </c>
      <c r="F295" s="38"/>
    </row>
    <row r="296" spans="1:6" s="40" customFormat="1" ht="17.25" customHeight="1" x14ac:dyDescent="0.25">
      <c r="A296" s="36" t="s">
        <v>127</v>
      </c>
      <c r="B296" s="89" t="s">
        <v>21</v>
      </c>
      <c r="C296" s="50">
        <v>8000</v>
      </c>
      <c r="D296" s="50">
        <v>8000</v>
      </c>
      <c r="E296" s="53">
        <f t="shared" si="20"/>
        <v>1</v>
      </c>
      <c r="F296" s="38"/>
    </row>
    <row r="297" spans="1:6" s="40" customFormat="1" ht="18.75" customHeight="1" x14ac:dyDescent="0.25">
      <c r="A297" s="36" t="s">
        <v>151</v>
      </c>
      <c r="B297" s="89" t="s">
        <v>5</v>
      </c>
      <c r="C297" s="50">
        <v>85325</v>
      </c>
      <c r="D297" s="50">
        <v>85323.96</v>
      </c>
      <c r="E297" s="53">
        <f t="shared" si="20"/>
        <v>0.99998781130969827</v>
      </c>
      <c r="F297" s="38"/>
    </row>
    <row r="298" spans="1:6" s="40" customFormat="1" ht="18.75" customHeight="1" x14ac:dyDescent="0.25">
      <c r="A298" s="36" t="s">
        <v>115</v>
      </c>
      <c r="B298" s="89" t="s">
        <v>26</v>
      </c>
      <c r="C298" s="50">
        <v>2000</v>
      </c>
      <c r="D298" s="50">
        <v>2000</v>
      </c>
      <c r="E298" s="53">
        <f t="shared" si="20"/>
        <v>1</v>
      </c>
      <c r="F298" s="38"/>
    </row>
    <row r="299" spans="1:6" s="40" customFormat="1" ht="18.75" customHeight="1" x14ac:dyDescent="0.25">
      <c r="A299" s="36" t="s">
        <v>139</v>
      </c>
      <c r="B299" s="89" t="s">
        <v>155</v>
      </c>
      <c r="C299" s="50">
        <v>500</v>
      </c>
      <c r="D299" s="50">
        <v>500</v>
      </c>
      <c r="E299" s="53">
        <f t="shared" si="20"/>
        <v>1</v>
      </c>
      <c r="F299" s="38"/>
    </row>
    <row r="300" spans="1:6" s="40" customFormat="1" ht="18.75" customHeight="1" x14ac:dyDescent="0.25">
      <c r="A300" s="36" t="s">
        <v>109</v>
      </c>
      <c r="B300" s="89" t="s">
        <v>25</v>
      </c>
      <c r="C300" s="50">
        <v>33642</v>
      </c>
      <c r="D300" s="50">
        <v>33641.11</v>
      </c>
      <c r="E300" s="53">
        <f t="shared" si="20"/>
        <v>0.99997354497354496</v>
      </c>
      <c r="F300" s="38"/>
    </row>
    <row r="301" spans="1:6" s="40" customFormat="1" ht="18.75" customHeight="1" x14ac:dyDescent="0.25">
      <c r="A301" s="36" t="s">
        <v>278</v>
      </c>
      <c r="B301" s="89" t="s">
        <v>79</v>
      </c>
      <c r="C301" s="50">
        <v>358249.69</v>
      </c>
      <c r="D301" s="50">
        <v>184907.25</v>
      </c>
      <c r="E301" s="53">
        <f t="shared" si="20"/>
        <v>0.51614071180354681</v>
      </c>
      <c r="F301" s="38"/>
    </row>
    <row r="302" spans="1:6" s="40" customFormat="1" ht="18.75" customHeight="1" x14ac:dyDescent="0.25">
      <c r="A302" s="36" t="s">
        <v>300</v>
      </c>
      <c r="B302" s="89" t="s">
        <v>79</v>
      </c>
      <c r="C302" s="50">
        <v>19365.87</v>
      </c>
      <c r="D302" s="50">
        <v>10037.14</v>
      </c>
      <c r="E302" s="53">
        <f t="shared" si="20"/>
        <v>0.51829016718587906</v>
      </c>
      <c r="F302" s="38"/>
    </row>
    <row r="303" spans="1:6" s="40" customFormat="1" ht="18.75" customHeight="1" x14ac:dyDescent="0.25">
      <c r="A303" s="36" t="s">
        <v>170</v>
      </c>
      <c r="B303" s="37" t="s">
        <v>270</v>
      </c>
      <c r="C303" s="50">
        <v>2468</v>
      </c>
      <c r="D303" s="50">
        <v>2457.34</v>
      </c>
      <c r="E303" s="53">
        <f t="shared" si="20"/>
        <v>0.99568071312803896</v>
      </c>
      <c r="F303" s="38"/>
    </row>
    <row r="304" spans="1:6" s="40" customFormat="1" ht="18.75" customHeight="1" x14ac:dyDescent="0.25">
      <c r="A304" s="36" t="s">
        <v>125</v>
      </c>
      <c r="B304" s="89" t="s">
        <v>9</v>
      </c>
      <c r="C304" s="50">
        <v>46423</v>
      </c>
      <c r="D304" s="50">
        <v>46423</v>
      </c>
      <c r="E304" s="53">
        <f t="shared" si="20"/>
        <v>1</v>
      </c>
      <c r="F304" s="38"/>
    </row>
    <row r="305" spans="1:8" s="40" customFormat="1" ht="46.5" customHeight="1" x14ac:dyDescent="0.25">
      <c r="A305" s="36" t="s">
        <v>235</v>
      </c>
      <c r="B305" s="89" t="s">
        <v>362</v>
      </c>
      <c r="C305" s="50">
        <v>42.5</v>
      </c>
      <c r="D305" s="50">
        <v>0</v>
      </c>
      <c r="E305" s="53">
        <f t="shared" si="20"/>
        <v>0</v>
      </c>
      <c r="F305" s="38"/>
    </row>
    <row r="306" spans="1:8" s="40" customFormat="1" ht="18.75" customHeight="1" x14ac:dyDescent="0.25">
      <c r="A306" s="36" t="s">
        <v>171</v>
      </c>
      <c r="B306" s="89" t="s">
        <v>188</v>
      </c>
      <c r="C306" s="50">
        <v>865</v>
      </c>
      <c r="D306" s="50">
        <v>865</v>
      </c>
      <c r="E306" s="53">
        <f t="shared" si="20"/>
        <v>1</v>
      </c>
      <c r="F306" s="38"/>
    </row>
    <row r="307" spans="1:8" s="40" customFormat="1" ht="33.75" customHeight="1" x14ac:dyDescent="0.25">
      <c r="A307" s="36" t="s">
        <v>349</v>
      </c>
      <c r="B307" s="89" t="s">
        <v>373</v>
      </c>
      <c r="C307" s="50">
        <v>1766</v>
      </c>
      <c r="D307" s="50">
        <v>1764.77</v>
      </c>
      <c r="E307" s="53">
        <f t="shared" si="20"/>
        <v>0.99930351075877688</v>
      </c>
      <c r="F307" s="38"/>
    </row>
    <row r="308" spans="1:8" s="40" customFormat="1" ht="32.25" customHeight="1" x14ac:dyDescent="0.25">
      <c r="A308" s="36" t="s">
        <v>352</v>
      </c>
      <c r="B308" s="89" t="s">
        <v>373</v>
      </c>
      <c r="C308" s="50">
        <v>94.85</v>
      </c>
      <c r="D308" s="50">
        <v>0</v>
      </c>
      <c r="E308" s="53">
        <f t="shared" si="20"/>
        <v>0</v>
      </c>
      <c r="F308" s="38"/>
    </row>
    <row r="309" spans="1:8" s="40" customFormat="1" ht="34.5" customHeight="1" x14ac:dyDescent="0.25">
      <c r="A309" s="36" t="s">
        <v>353</v>
      </c>
      <c r="B309" s="89" t="s">
        <v>373</v>
      </c>
      <c r="C309" s="50">
        <v>5.15</v>
      </c>
      <c r="D309" s="50">
        <v>0</v>
      </c>
      <c r="E309" s="53">
        <f t="shared" si="20"/>
        <v>0</v>
      </c>
      <c r="F309" s="38"/>
    </row>
    <row r="310" spans="1:8" s="28" customFormat="1" ht="21" customHeight="1" x14ac:dyDescent="0.3">
      <c r="A310" s="18" t="s">
        <v>67</v>
      </c>
      <c r="B310" s="55" t="s">
        <v>68</v>
      </c>
      <c r="C310" s="56">
        <f>SUM(C311:C330)</f>
        <v>13480572</v>
      </c>
      <c r="D310" s="56">
        <f>SUM(D311:D330)</f>
        <v>13329579.089999998</v>
      </c>
      <c r="E310" s="57">
        <f t="shared" si="17"/>
        <v>0.98879922083424932</v>
      </c>
      <c r="F310" s="19"/>
    </row>
    <row r="311" spans="1:8" s="40" customFormat="1" ht="31.2" x14ac:dyDescent="0.25">
      <c r="A311" s="36" t="s">
        <v>243</v>
      </c>
      <c r="B311" s="41" t="s">
        <v>244</v>
      </c>
      <c r="C311" s="50">
        <v>375042</v>
      </c>
      <c r="D311" s="50">
        <v>230496.32</v>
      </c>
      <c r="E311" s="53">
        <f t="shared" si="17"/>
        <v>0.61458801947515218</v>
      </c>
      <c r="F311" s="38"/>
      <c r="G311" s="92"/>
    </row>
    <row r="312" spans="1:8" s="40" customFormat="1" ht="15.6" x14ac:dyDescent="0.25">
      <c r="A312" s="36">
        <v>3020</v>
      </c>
      <c r="B312" s="37" t="s">
        <v>176</v>
      </c>
      <c r="C312" s="50">
        <v>65399</v>
      </c>
      <c r="D312" s="50">
        <v>65397.02</v>
      </c>
      <c r="E312" s="53">
        <f t="shared" si="17"/>
        <v>0.99996972430771103</v>
      </c>
      <c r="F312" s="38"/>
      <c r="H312" s="92"/>
    </row>
    <row r="313" spans="1:8" s="40" customFormat="1" ht="15.6" x14ac:dyDescent="0.25">
      <c r="A313" s="36">
        <v>4010</v>
      </c>
      <c r="B313" s="37" t="s">
        <v>23</v>
      </c>
      <c r="C313" s="50">
        <v>9094159</v>
      </c>
      <c r="D313" s="50">
        <v>9094053.2599999998</v>
      </c>
      <c r="E313" s="53">
        <f t="shared" si="17"/>
        <v>0.99998837275662322</v>
      </c>
      <c r="F313" s="38"/>
    </row>
    <row r="314" spans="1:8" s="40" customFormat="1" ht="16.5" customHeight="1" x14ac:dyDescent="0.25">
      <c r="A314" s="36">
        <v>4040</v>
      </c>
      <c r="B314" s="37" t="s">
        <v>2</v>
      </c>
      <c r="C314" s="50">
        <v>701218</v>
      </c>
      <c r="D314" s="50">
        <v>701215.89</v>
      </c>
      <c r="E314" s="53">
        <f t="shared" si="17"/>
        <v>0.99999699095003269</v>
      </c>
      <c r="F314" s="38"/>
    </row>
    <row r="315" spans="1:8" s="40" customFormat="1" ht="15.6" x14ac:dyDescent="0.25">
      <c r="A315" s="36">
        <v>4110</v>
      </c>
      <c r="B315" s="37" t="s">
        <v>28</v>
      </c>
      <c r="C315" s="50">
        <v>1648719</v>
      </c>
      <c r="D315" s="50">
        <v>1645516.69</v>
      </c>
      <c r="E315" s="53">
        <f t="shared" si="17"/>
        <v>0.99805769812806178</v>
      </c>
      <c r="F315" s="38"/>
    </row>
    <row r="316" spans="1:8" s="40" customFormat="1" ht="15.6" x14ac:dyDescent="0.25">
      <c r="A316" s="36">
        <v>4120</v>
      </c>
      <c r="B316" s="41" t="s">
        <v>8</v>
      </c>
      <c r="C316" s="50">
        <v>193696</v>
      </c>
      <c r="D316" s="50">
        <v>193247.1</v>
      </c>
      <c r="E316" s="53">
        <f t="shared" si="17"/>
        <v>0.99768245085081786</v>
      </c>
      <c r="F316" s="38"/>
    </row>
    <row r="317" spans="1:8" s="40" customFormat="1" ht="15.6" x14ac:dyDescent="0.25">
      <c r="A317" s="36" t="s">
        <v>153</v>
      </c>
      <c r="B317" s="41" t="s">
        <v>154</v>
      </c>
      <c r="C317" s="50">
        <v>5880</v>
      </c>
      <c r="D317" s="50">
        <v>5880</v>
      </c>
      <c r="E317" s="53">
        <f t="shared" si="17"/>
        <v>1</v>
      </c>
      <c r="F317" s="38"/>
    </row>
    <row r="318" spans="1:8" s="40" customFormat="1" ht="15.6" x14ac:dyDescent="0.25">
      <c r="A318" s="36">
        <v>4210</v>
      </c>
      <c r="B318" s="37" t="s">
        <v>4</v>
      </c>
      <c r="C318" s="50">
        <v>71761</v>
      </c>
      <c r="D318" s="50">
        <v>71756.679999999993</v>
      </c>
      <c r="E318" s="53">
        <f t="shared" si="17"/>
        <v>0.99993980017000872</v>
      </c>
      <c r="F318" s="38"/>
    </row>
    <row r="319" spans="1:8" s="40" customFormat="1" ht="15" customHeight="1" x14ac:dyDescent="0.25">
      <c r="A319" s="36">
        <v>4240</v>
      </c>
      <c r="B319" s="37" t="s">
        <v>78</v>
      </c>
      <c r="C319" s="50">
        <v>29142</v>
      </c>
      <c r="D319" s="50">
        <v>29140.79</v>
      </c>
      <c r="E319" s="53">
        <f t="shared" si="17"/>
        <v>0.99995847917095604</v>
      </c>
      <c r="F319" s="38"/>
    </row>
    <row r="320" spans="1:8" s="40" customFormat="1" ht="15.6" x14ac:dyDescent="0.25">
      <c r="A320" s="36">
        <v>4260</v>
      </c>
      <c r="B320" s="37" t="s">
        <v>5</v>
      </c>
      <c r="C320" s="50">
        <v>408511</v>
      </c>
      <c r="D320" s="50">
        <v>408404.58</v>
      </c>
      <c r="E320" s="53">
        <f t="shared" si="17"/>
        <v>0.99973949293899067</v>
      </c>
      <c r="F320" s="38"/>
    </row>
    <row r="321" spans="1:8" s="40" customFormat="1" ht="15.6" x14ac:dyDescent="0.25">
      <c r="A321" s="36">
        <v>4270</v>
      </c>
      <c r="B321" s="37" t="s">
        <v>26</v>
      </c>
      <c r="C321" s="50">
        <v>25614</v>
      </c>
      <c r="D321" s="50">
        <v>25612.32</v>
      </c>
      <c r="E321" s="53">
        <f t="shared" si="17"/>
        <v>0.99993441086905599</v>
      </c>
      <c r="F321" s="38"/>
    </row>
    <row r="322" spans="1:8" s="40" customFormat="1" ht="15.6" x14ac:dyDescent="0.25">
      <c r="A322" s="36" t="s">
        <v>139</v>
      </c>
      <c r="B322" s="37" t="s">
        <v>140</v>
      </c>
      <c r="C322" s="50">
        <v>2660</v>
      </c>
      <c r="D322" s="50">
        <v>2660</v>
      </c>
      <c r="E322" s="53">
        <f t="shared" si="17"/>
        <v>1</v>
      </c>
      <c r="F322" s="38"/>
    </row>
    <row r="323" spans="1:8" s="40" customFormat="1" ht="15.6" x14ac:dyDescent="0.25">
      <c r="A323" s="36">
        <v>4300</v>
      </c>
      <c r="B323" s="37" t="s">
        <v>25</v>
      </c>
      <c r="C323" s="50">
        <v>121459</v>
      </c>
      <c r="D323" s="50">
        <v>121416.89</v>
      </c>
      <c r="E323" s="53">
        <f t="shared" si="17"/>
        <v>0.99965329864398689</v>
      </c>
      <c r="F323" s="38"/>
    </row>
    <row r="324" spans="1:8" s="40" customFormat="1" ht="15.6" x14ac:dyDescent="0.25">
      <c r="A324" s="36" t="s">
        <v>170</v>
      </c>
      <c r="B324" s="37" t="s">
        <v>270</v>
      </c>
      <c r="C324" s="50">
        <v>6246</v>
      </c>
      <c r="D324" s="50">
        <v>6245.04</v>
      </c>
      <c r="E324" s="53">
        <f t="shared" si="17"/>
        <v>0.99984630163304511</v>
      </c>
      <c r="F324" s="38"/>
    </row>
    <row r="325" spans="1:8" s="40" customFormat="1" ht="15.6" x14ac:dyDescent="0.25">
      <c r="A325" s="32">
        <v>4410</v>
      </c>
      <c r="B325" s="33" t="s">
        <v>24</v>
      </c>
      <c r="C325" s="50">
        <v>2306</v>
      </c>
      <c r="D325" s="50">
        <v>2291.84</v>
      </c>
      <c r="E325" s="53">
        <f t="shared" si="17"/>
        <v>0.99385949696444065</v>
      </c>
      <c r="F325" s="38"/>
    </row>
    <row r="326" spans="1:8" s="40" customFormat="1" ht="15.6" x14ac:dyDescent="0.25">
      <c r="A326" s="32">
        <v>4440</v>
      </c>
      <c r="B326" s="33" t="s">
        <v>9</v>
      </c>
      <c r="C326" s="50">
        <v>538030</v>
      </c>
      <c r="D326" s="50">
        <v>538030</v>
      </c>
      <c r="E326" s="53">
        <f t="shared" si="17"/>
        <v>1</v>
      </c>
      <c r="F326" s="38"/>
    </row>
    <row r="327" spans="1:8" s="40" customFormat="1" ht="15.6" x14ac:dyDescent="0.25">
      <c r="A327" s="32" t="s">
        <v>143</v>
      </c>
      <c r="B327" s="39" t="s">
        <v>29</v>
      </c>
      <c r="C327" s="50">
        <v>2300</v>
      </c>
      <c r="D327" s="50">
        <v>2300</v>
      </c>
      <c r="E327" s="53">
        <f t="shared" si="17"/>
        <v>1</v>
      </c>
      <c r="F327" s="38"/>
    </row>
    <row r="328" spans="1:8" s="40" customFormat="1" ht="15.6" x14ac:dyDescent="0.25">
      <c r="A328" s="32" t="s">
        <v>171</v>
      </c>
      <c r="B328" s="33" t="s">
        <v>188</v>
      </c>
      <c r="C328" s="50">
        <v>5685</v>
      </c>
      <c r="D328" s="50">
        <v>5685</v>
      </c>
      <c r="E328" s="53">
        <f t="shared" si="17"/>
        <v>1</v>
      </c>
      <c r="F328" s="38"/>
    </row>
    <row r="329" spans="1:8" s="40" customFormat="1" ht="31.5" customHeight="1" x14ac:dyDescent="0.25">
      <c r="A329" s="32" t="s">
        <v>349</v>
      </c>
      <c r="B329" s="33" t="s">
        <v>373</v>
      </c>
      <c r="C329" s="50">
        <v>17745</v>
      </c>
      <c r="D329" s="50">
        <v>15229.67</v>
      </c>
      <c r="E329" s="53">
        <f t="shared" si="17"/>
        <v>0.85825133840518453</v>
      </c>
      <c r="F329" s="38"/>
    </row>
    <row r="330" spans="1:8" s="40" customFormat="1" ht="15.6" x14ac:dyDescent="0.25">
      <c r="A330" s="32" t="s">
        <v>120</v>
      </c>
      <c r="B330" s="33" t="s">
        <v>359</v>
      </c>
      <c r="C330" s="50">
        <v>165000</v>
      </c>
      <c r="D330" s="50">
        <v>165000</v>
      </c>
      <c r="E330" s="53">
        <f t="shared" si="17"/>
        <v>1</v>
      </c>
      <c r="F330" s="38"/>
    </row>
    <row r="331" spans="1:8" s="28" customFormat="1" ht="30" customHeight="1" x14ac:dyDescent="0.3">
      <c r="A331" s="18" t="s">
        <v>147</v>
      </c>
      <c r="B331" s="55" t="s">
        <v>148</v>
      </c>
      <c r="C331" s="56">
        <f>SUM(C332:C346)</f>
        <v>2132321</v>
      </c>
      <c r="D331" s="56">
        <f>SUM(D332:D346)</f>
        <v>2132318.1500000004</v>
      </c>
      <c r="E331" s="57">
        <f t="shared" ref="E331:E379" si="22">SUM(D331/C331)</f>
        <v>0.99999866342825516</v>
      </c>
      <c r="F331" s="19"/>
    </row>
    <row r="332" spans="1:8" s="40" customFormat="1" ht="16.95" customHeight="1" x14ac:dyDescent="0.25">
      <c r="A332" s="36" t="s">
        <v>118</v>
      </c>
      <c r="B332" s="37" t="s">
        <v>176</v>
      </c>
      <c r="C332" s="50">
        <v>300</v>
      </c>
      <c r="D332" s="50">
        <v>300</v>
      </c>
      <c r="E332" s="53">
        <f t="shared" si="22"/>
        <v>1</v>
      </c>
      <c r="F332" s="38"/>
      <c r="H332" s="92"/>
    </row>
    <row r="333" spans="1:8" s="40" customFormat="1" ht="16.95" customHeight="1" x14ac:dyDescent="0.25">
      <c r="A333" s="36" t="s">
        <v>137</v>
      </c>
      <c r="B333" s="37" t="s">
        <v>23</v>
      </c>
      <c r="C333" s="50">
        <v>1566630</v>
      </c>
      <c r="D333" s="50">
        <v>1566630</v>
      </c>
      <c r="E333" s="53">
        <f t="shared" si="22"/>
        <v>1</v>
      </c>
      <c r="F333" s="38"/>
    </row>
    <row r="334" spans="1:8" s="40" customFormat="1" ht="16.95" customHeight="1" x14ac:dyDescent="0.25">
      <c r="A334" s="36">
        <v>4040</v>
      </c>
      <c r="B334" s="37" t="s">
        <v>2</v>
      </c>
      <c r="C334" s="50">
        <v>118243</v>
      </c>
      <c r="D334" s="50">
        <v>118242.35</v>
      </c>
      <c r="E334" s="53">
        <f t="shared" si="22"/>
        <v>0.99999450284583447</v>
      </c>
      <c r="F334" s="38"/>
    </row>
    <row r="335" spans="1:8" s="40" customFormat="1" ht="16.95" customHeight="1" x14ac:dyDescent="0.25">
      <c r="A335" s="36" t="s">
        <v>124</v>
      </c>
      <c r="B335" s="37" t="s">
        <v>28</v>
      </c>
      <c r="C335" s="50">
        <v>283396</v>
      </c>
      <c r="D335" s="50">
        <v>283396</v>
      </c>
      <c r="E335" s="53">
        <f t="shared" si="22"/>
        <v>1</v>
      </c>
      <c r="F335" s="38"/>
    </row>
    <row r="336" spans="1:8" s="40" customFormat="1" ht="15" customHeight="1" x14ac:dyDescent="0.25">
      <c r="A336" s="36" t="s">
        <v>138</v>
      </c>
      <c r="B336" s="37" t="s">
        <v>8</v>
      </c>
      <c r="C336" s="50">
        <v>32128</v>
      </c>
      <c r="D336" s="50">
        <v>32128</v>
      </c>
      <c r="E336" s="53">
        <f t="shared" si="22"/>
        <v>1</v>
      </c>
      <c r="F336" s="38"/>
    </row>
    <row r="337" spans="1:6" s="40" customFormat="1" ht="15.6" x14ac:dyDescent="0.25">
      <c r="A337" s="36" t="s">
        <v>153</v>
      </c>
      <c r="B337" s="41" t="s">
        <v>154</v>
      </c>
      <c r="C337" s="50">
        <v>1000</v>
      </c>
      <c r="D337" s="50">
        <v>1000</v>
      </c>
      <c r="E337" s="53">
        <f t="shared" si="22"/>
        <v>1</v>
      </c>
      <c r="F337" s="38"/>
    </row>
    <row r="338" spans="1:6" s="40" customFormat="1" ht="16.2" customHeight="1" x14ac:dyDescent="0.25">
      <c r="A338" s="36" t="s">
        <v>114</v>
      </c>
      <c r="B338" s="37" t="s">
        <v>82</v>
      </c>
      <c r="C338" s="50">
        <v>9500</v>
      </c>
      <c r="D338" s="50">
        <v>9499.1</v>
      </c>
      <c r="E338" s="53">
        <f t="shared" si="22"/>
        <v>0.99990526315789474</v>
      </c>
      <c r="F338" s="38"/>
    </row>
    <row r="339" spans="1:6" s="40" customFormat="1" ht="16.2" customHeight="1" x14ac:dyDescent="0.25">
      <c r="A339" s="36">
        <v>4260</v>
      </c>
      <c r="B339" s="37" t="s">
        <v>5</v>
      </c>
      <c r="C339" s="50">
        <v>43000</v>
      </c>
      <c r="D339" s="50">
        <v>43000</v>
      </c>
      <c r="E339" s="53">
        <f t="shared" si="22"/>
        <v>1</v>
      </c>
      <c r="F339" s="38"/>
    </row>
    <row r="340" spans="1:6" s="40" customFormat="1" ht="16.2" customHeight="1" x14ac:dyDescent="0.25">
      <c r="A340" s="36" t="s">
        <v>115</v>
      </c>
      <c r="B340" s="37" t="s">
        <v>26</v>
      </c>
      <c r="C340" s="50">
        <v>1500</v>
      </c>
      <c r="D340" s="50">
        <v>1499.84</v>
      </c>
      <c r="E340" s="53">
        <f t="shared" si="22"/>
        <v>0.9998933333333333</v>
      </c>
      <c r="F340" s="38"/>
    </row>
    <row r="341" spans="1:6" s="40" customFormat="1" ht="16.2" customHeight="1" x14ac:dyDescent="0.25">
      <c r="A341" s="36" t="s">
        <v>139</v>
      </c>
      <c r="B341" s="37" t="s">
        <v>140</v>
      </c>
      <c r="C341" s="50">
        <v>401</v>
      </c>
      <c r="D341" s="50">
        <v>401</v>
      </c>
      <c r="E341" s="53">
        <f t="shared" si="22"/>
        <v>1</v>
      </c>
      <c r="F341" s="38"/>
    </row>
    <row r="342" spans="1:6" s="40" customFormat="1" ht="16.2" customHeight="1" x14ac:dyDescent="0.25">
      <c r="A342" s="36">
        <v>4300</v>
      </c>
      <c r="B342" s="37" t="s">
        <v>25</v>
      </c>
      <c r="C342" s="50">
        <v>11188</v>
      </c>
      <c r="D342" s="50">
        <v>11187.2</v>
      </c>
      <c r="E342" s="53">
        <f t="shared" si="22"/>
        <v>0.9999284948158742</v>
      </c>
      <c r="F342" s="38"/>
    </row>
    <row r="343" spans="1:6" s="40" customFormat="1" ht="16.2" customHeight="1" x14ac:dyDescent="0.25">
      <c r="A343" s="36" t="s">
        <v>170</v>
      </c>
      <c r="B343" s="37" t="s">
        <v>270</v>
      </c>
      <c r="C343" s="50">
        <v>500</v>
      </c>
      <c r="D343" s="50">
        <v>500</v>
      </c>
      <c r="E343" s="53">
        <f t="shared" si="22"/>
        <v>1</v>
      </c>
      <c r="F343" s="38"/>
    </row>
    <row r="344" spans="1:6" s="40" customFormat="1" ht="16.2" customHeight="1" x14ac:dyDescent="0.25">
      <c r="A344" s="32">
        <v>4410</v>
      </c>
      <c r="B344" s="33" t="s">
        <v>24</v>
      </c>
      <c r="C344" s="50">
        <v>790</v>
      </c>
      <c r="D344" s="50">
        <v>790</v>
      </c>
      <c r="E344" s="53">
        <f t="shared" si="22"/>
        <v>1</v>
      </c>
      <c r="F344" s="38"/>
    </row>
    <row r="345" spans="1:6" s="40" customFormat="1" ht="16.2" customHeight="1" x14ac:dyDescent="0.25">
      <c r="A345" s="32" t="s">
        <v>125</v>
      </c>
      <c r="B345" s="33" t="s">
        <v>9</v>
      </c>
      <c r="C345" s="50">
        <v>63592</v>
      </c>
      <c r="D345" s="50">
        <v>63592</v>
      </c>
      <c r="E345" s="53">
        <f t="shared" si="22"/>
        <v>1</v>
      </c>
      <c r="F345" s="38"/>
    </row>
    <row r="346" spans="1:6" s="40" customFormat="1" ht="36.75" customHeight="1" x14ac:dyDescent="0.25">
      <c r="A346" s="32" t="s">
        <v>349</v>
      </c>
      <c r="B346" s="33" t="s">
        <v>373</v>
      </c>
      <c r="C346" s="50">
        <v>153</v>
      </c>
      <c r="D346" s="50">
        <v>152.66</v>
      </c>
      <c r="E346" s="53">
        <f t="shared" si="22"/>
        <v>0.99777777777777776</v>
      </c>
      <c r="F346" s="38"/>
    </row>
    <row r="347" spans="1:6" s="28" customFormat="1" ht="36" customHeight="1" x14ac:dyDescent="0.3">
      <c r="A347" s="18" t="s">
        <v>149</v>
      </c>
      <c r="B347" s="55" t="s">
        <v>150</v>
      </c>
      <c r="C347" s="56">
        <f>SUM(C348:C374)</f>
        <v>1044513</v>
      </c>
      <c r="D347" s="56">
        <f>SUM(D348:D374)</f>
        <v>831266.1</v>
      </c>
      <c r="E347" s="57">
        <f t="shared" si="22"/>
        <v>0.79584083683017826</v>
      </c>
      <c r="F347" s="19"/>
    </row>
    <row r="348" spans="1:6" s="40" customFormat="1" ht="16.2" customHeight="1" x14ac:dyDescent="0.25">
      <c r="A348" s="36" t="s">
        <v>118</v>
      </c>
      <c r="B348" s="37" t="s">
        <v>176</v>
      </c>
      <c r="C348" s="50">
        <v>2000</v>
      </c>
      <c r="D348" s="50">
        <v>1999.89</v>
      </c>
      <c r="E348" s="53">
        <f t="shared" si="22"/>
        <v>0.99994500000000008</v>
      </c>
      <c r="F348" s="38"/>
    </row>
    <row r="349" spans="1:6" s="40" customFormat="1" ht="16.2" customHeight="1" x14ac:dyDescent="0.25">
      <c r="A349" s="36" t="s">
        <v>137</v>
      </c>
      <c r="B349" s="37" t="s">
        <v>23</v>
      </c>
      <c r="C349" s="50">
        <v>422961</v>
      </c>
      <c r="D349" s="50">
        <v>422919.48</v>
      </c>
      <c r="E349" s="53">
        <f t="shared" ref="E349:E351" si="23">SUM(D349/C349)</f>
        <v>0.99990183492095008</v>
      </c>
      <c r="F349" s="38"/>
    </row>
    <row r="350" spans="1:6" s="40" customFormat="1" ht="16.2" customHeight="1" x14ac:dyDescent="0.25">
      <c r="A350" s="36" t="s">
        <v>212</v>
      </c>
      <c r="B350" s="37" t="s">
        <v>23</v>
      </c>
      <c r="C350" s="50">
        <v>11695.06</v>
      </c>
      <c r="D350" s="50">
        <v>0</v>
      </c>
      <c r="E350" s="53">
        <f t="shared" si="23"/>
        <v>0</v>
      </c>
      <c r="F350" s="38"/>
    </row>
    <row r="351" spans="1:6" s="40" customFormat="1" ht="16.2" customHeight="1" x14ac:dyDescent="0.25">
      <c r="A351" s="36" t="s">
        <v>308</v>
      </c>
      <c r="B351" s="37" t="s">
        <v>23</v>
      </c>
      <c r="C351" s="50">
        <v>687.94</v>
      </c>
      <c r="D351" s="50">
        <v>0</v>
      </c>
      <c r="E351" s="53">
        <f t="shared" si="23"/>
        <v>0</v>
      </c>
      <c r="F351" s="38"/>
    </row>
    <row r="352" spans="1:6" s="40" customFormat="1" ht="19.2" customHeight="1" x14ac:dyDescent="0.25">
      <c r="A352" s="36">
        <v>4040</v>
      </c>
      <c r="B352" s="37" t="s">
        <v>2</v>
      </c>
      <c r="C352" s="50">
        <v>31739</v>
      </c>
      <c r="D352" s="50">
        <v>31738.04</v>
      </c>
      <c r="E352" s="53">
        <f t="shared" si="22"/>
        <v>0.99996975330035609</v>
      </c>
      <c r="F352" s="38"/>
    </row>
    <row r="353" spans="1:6" s="40" customFormat="1" ht="18" customHeight="1" x14ac:dyDescent="0.25">
      <c r="A353" s="36" t="s">
        <v>124</v>
      </c>
      <c r="B353" s="37" t="s">
        <v>28</v>
      </c>
      <c r="C353" s="50">
        <v>75612</v>
      </c>
      <c r="D353" s="50">
        <v>75602.509999999995</v>
      </c>
      <c r="E353" s="53">
        <f t="shared" si="22"/>
        <v>0.99987449082156266</v>
      </c>
      <c r="F353" s="38"/>
    </row>
    <row r="354" spans="1:6" s="40" customFormat="1" ht="20.25" customHeight="1" x14ac:dyDescent="0.25">
      <c r="A354" s="36" t="s">
        <v>213</v>
      </c>
      <c r="B354" s="37" t="s">
        <v>7</v>
      </c>
      <c r="C354" s="50">
        <v>2010.36</v>
      </c>
      <c r="D354" s="50">
        <v>0</v>
      </c>
      <c r="E354" s="53">
        <f t="shared" si="22"/>
        <v>0</v>
      </c>
      <c r="F354" s="38"/>
    </row>
    <row r="355" spans="1:6" s="40" customFormat="1" ht="20.25" customHeight="1" x14ac:dyDescent="0.25">
      <c r="A355" s="36" t="s">
        <v>309</v>
      </c>
      <c r="B355" s="37" t="s">
        <v>7</v>
      </c>
      <c r="C355" s="50">
        <v>118.26</v>
      </c>
      <c r="D355" s="50">
        <v>0</v>
      </c>
      <c r="E355" s="53">
        <f t="shared" si="22"/>
        <v>0</v>
      </c>
      <c r="F355" s="38"/>
    </row>
    <row r="356" spans="1:6" s="40" customFormat="1" ht="20.25" customHeight="1" x14ac:dyDescent="0.25">
      <c r="A356" s="36" t="s">
        <v>138</v>
      </c>
      <c r="B356" s="37" t="s">
        <v>8</v>
      </c>
      <c r="C356" s="50">
        <v>10008</v>
      </c>
      <c r="D356" s="50">
        <v>10006.85</v>
      </c>
      <c r="E356" s="53">
        <f t="shared" si="22"/>
        <v>0.99988509192645891</v>
      </c>
      <c r="F356" s="38"/>
    </row>
    <row r="357" spans="1:6" s="40" customFormat="1" ht="18" customHeight="1" x14ac:dyDescent="0.25">
      <c r="A357" s="36" t="s">
        <v>214</v>
      </c>
      <c r="B357" s="37" t="s">
        <v>8</v>
      </c>
      <c r="C357" s="50">
        <v>286.52</v>
      </c>
      <c r="D357" s="50">
        <v>0</v>
      </c>
      <c r="E357" s="53">
        <f t="shared" si="22"/>
        <v>0</v>
      </c>
      <c r="F357" s="38"/>
    </row>
    <row r="358" spans="1:6" s="40" customFormat="1" ht="16.5" customHeight="1" x14ac:dyDescent="0.25">
      <c r="A358" s="36" t="s">
        <v>311</v>
      </c>
      <c r="B358" s="37" t="s">
        <v>8</v>
      </c>
      <c r="C358" s="50">
        <v>16.86</v>
      </c>
      <c r="D358" s="50">
        <v>0</v>
      </c>
      <c r="E358" s="53">
        <f t="shared" si="22"/>
        <v>0</v>
      </c>
      <c r="F358" s="38"/>
    </row>
    <row r="359" spans="1:6" s="40" customFormat="1" ht="17.25" customHeight="1" x14ac:dyDescent="0.25">
      <c r="A359" s="36" t="s">
        <v>153</v>
      </c>
      <c r="B359" s="37" t="s">
        <v>154</v>
      </c>
      <c r="C359" s="50">
        <v>500</v>
      </c>
      <c r="D359" s="50">
        <v>500</v>
      </c>
      <c r="E359" s="53">
        <f t="shared" si="22"/>
        <v>1</v>
      </c>
      <c r="F359" s="38"/>
    </row>
    <row r="360" spans="1:6" s="40" customFormat="1" ht="15.75" customHeight="1" x14ac:dyDescent="0.25">
      <c r="A360" s="36" t="s">
        <v>114</v>
      </c>
      <c r="B360" s="37" t="s">
        <v>82</v>
      </c>
      <c r="C360" s="50">
        <v>45664</v>
      </c>
      <c r="D360" s="50">
        <v>45163.77</v>
      </c>
      <c r="E360" s="53">
        <f t="shared" si="22"/>
        <v>0.9890454187105816</v>
      </c>
      <c r="F360" s="38"/>
    </row>
    <row r="361" spans="1:6" s="40" customFormat="1" ht="18.75" customHeight="1" x14ac:dyDescent="0.25">
      <c r="A361" s="36" t="s">
        <v>312</v>
      </c>
      <c r="B361" s="37" t="s">
        <v>363</v>
      </c>
      <c r="C361" s="50">
        <v>72316.12</v>
      </c>
      <c r="D361" s="50">
        <v>52224.91</v>
      </c>
      <c r="E361" s="53">
        <f t="shared" si="22"/>
        <v>0.72217522179010718</v>
      </c>
      <c r="F361" s="38"/>
    </row>
    <row r="362" spans="1:6" s="40" customFormat="1" ht="17.25" customHeight="1" x14ac:dyDescent="0.25">
      <c r="A362" s="36" t="s">
        <v>313</v>
      </c>
      <c r="B362" s="37" t="s">
        <v>363</v>
      </c>
      <c r="C362" s="50">
        <v>4253.88</v>
      </c>
      <c r="D362" s="50">
        <v>3072.06</v>
      </c>
      <c r="E362" s="53">
        <f t="shared" si="22"/>
        <v>0.72217834071482967</v>
      </c>
      <c r="F362" s="38"/>
    </row>
    <row r="363" spans="1:6" s="40" customFormat="1" ht="16.5" customHeight="1" x14ac:dyDescent="0.25">
      <c r="A363" s="36" t="s">
        <v>127</v>
      </c>
      <c r="B363" s="37" t="s">
        <v>78</v>
      </c>
      <c r="C363" s="50">
        <v>200</v>
      </c>
      <c r="D363" s="50">
        <v>200</v>
      </c>
      <c r="E363" s="53">
        <f t="shared" si="22"/>
        <v>1</v>
      </c>
      <c r="F363" s="38"/>
    </row>
    <row r="364" spans="1:6" s="40" customFormat="1" ht="16.5" customHeight="1" x14ac:dyDescent="0.25">
      <c r="A364" s="36">
        <v>4270</v>
      </c>
      <c r="B364" s="37" t="s">
        <v>26</v>
      </c>
      <c r="C364" s="50">
        <v>500</v>
      </c>
      <c r="D364" s="50">
        <v>500</v>
      </c>
      <c r="E364" s="53">
        <f t="shared" si="22"/>
        <v>1</v>
      </c>
      <c r="F364" s="38"/>
    </row>
    <row r="365" spans="1:6" s="40" customFormat="1" ht="18" customHeight="1" x14ac:dyDescent="0.25">
      <c r="A365" s="36" t="s">
        <v>350</v>
      </c>
      <c r="B365" s="37" t="s">
        <v>364</v>
      </c>
      <c r="C365" s="50">
        <v>47047.5</v>
      </c>
      <c r="D365" s="50">
        <v>47033.33</v>
      </c>
      <c r="E365" s="53">
        <f t="shared" si="22"/>
        <v>0.99969881502736602</v>
      </c>
      <c r="F365" s="38"/>
    </row>
    <row r="366" spans="1:6" s="40" customFormat="1" ht="18" customHeight="1" x14ac:dyDescent="0.25">
      <c r="A366" s="36" t="s">
        <v>351</v>
      </c>
      <c r="B366" s="37" t="s">
        <v>364</v>
      </c>
      <c r="C366" s="50">
        <v>2767.5</v>
      </c>
      <c r="D366" s="50">
        <v>2766.67</v>
      </c>
      <c r="E366" s="53">
        <f t="shared" si="22"/>
        <v>0.99970009033423668</v>
      </c>
      <c r="F366" s="38"/>
    </row>
    <row r="367" spans="1:6" s="40" customFormat="1" ht="16.5" customHeight="1" x14ac:dyDescent="0.25">
      <c r="A367" s="36" t="s">
        <v>109</v>
      </c>
      <c r="B367" s="37" t="s">
        <v>25</v>
      </c>
      <c r="C367" s="50">
        <v>4300</v>
      </c>
      <c r="D367" s="50">
        <v>4300</v>
      </c>
      <c r="E367" s="53">
        <f t="shared" si="22"/>
        <v>1</v>
      </c>
      <c r="F367" s="38"/>
    </row>
    <row r="368" spans="1:6" s="40" customFormat="1" ht="16.5" customHeight="1" x14ac:dyDescent="0.25">
      <c r="A368" s="36" t="s">
        <v>278</v>
      </c>
      <c r="B368" s="33" t="s">
        <v>25</v>
      </c>
      <c r="C368" s="50">
        <v>200033.34</v>
      </c>
      <c r="D368" s="50">
        <v>35416.67</v>
      </c>
      <c r="E368" s="53">
        <f t="shared" si="22"/>
        <v>0.17705383512568454</v>
      </c>
      <c r="F368" s="38"/>
    </row>
    <row r="369" spans="1:6" s="40" customFormat="1" ht="15" customHeight="1" x14ac:dyDescent="0.25">
      <c r="A369" s="36" t="s">
        <v>300</v>
      </c>
      <c r="B369" s="33" t="s">
        <v>25</v>
      </c>
      <c r="C369" s="50">
        <v>11766.66</v>
      </c>
      <c r="D369" s="50">
        <v>2083.33</v>
      </c>
      <c r="E369" s="53">
        <f t="shared" si="22"/>
        <v>0.17705364139016508</v>
      </c>
      <c r="F369" s="38"/>
    </row>
    <row r="370" spans="1:6" s="40" customFormat="1" ht="15" customHeight="1" x14ac:dyDescent="0.25">
      <c r="A370" s="36" t="s">
        <v>279</v>
      </c>
      <c r="B370" s="33" t="s">
        <v>365</v>
      </c>
      <c r="C370" s="50">
        <v>1888.88</v>
      </c>
      <c r="D370" s="50">
        <v>0</v>
      </c>
      <c r="E370" s="53">
        <f t="shared" si="22"/>
        <v>0</v>
      </c>
      <c r="F370" s="38"/>
    </row>
    <row r="371" spans="1:6" s="40" customFormat="1" ht="15" customHeight="1" x14ac:dyDescent="0.25">
      <c r="A371" s="36" t="s">
        <v>330</v>
      </c>
      <c r="B371" s="33" t="s">
        <v>365</v>
      </c>
      <c r="C371" s="50">
        <v>111.12</v>
      </c>
      <c r="D371" s="50">
        <v>0</v>
      </c>
      <c r="E371" s="53">
        <f t="shared" si="22"/>
        <v>0</v>
      </c>
      <c r="F371" s="38"/>
    </row>
    <row r="372" spans="1:6" s="40" customFormat="1" ht="28.5" customHeight="1" x14ac:dyDescent="0.25">
      <c r="A372" s="36" t="s">
        <v>349</v>
      </c>
      <c r="B372" s="33" t="s">
        <v>373</v>
      </c>
      <c r="C372" s="50">
        <v>1029</v>
      </c>
      <c r="D372" s="50">
        <v>1028.5899999999999</v>
      </c>
      <c r="E372" s="53">
        <f t="shared" si="22"/>
        <v>0.99960155490767733</v>
      </c>
      <c r="F372" s="38"/>
    </row>
    <row r="373" spans="1:6" s="40" customFormat="1" ht="15.75" customHeight="1" x14ac:dyDescent="0.25">
      <c r="A373" s="36" t="s">
        <v>314</v>
      </c>
      <c r="B373" s="33" t="s">
        <v>358</v>
      </c>
      <c r="C373" s="50">
        <v>89722.22</v>
      </c>
      <c r="D373" s="50">
        <v>89448.33</v>
      </c>
      <c r="E373" s="53">
        <f t="shared" si="22"/>
        <v>0.99694735596154438</v>
      </c>
      <c r="F373" s="38"/>
    </row>
    <row r="374" spans="1:6" s="40" customFormat="1" ht="27" customHeight="1" x14ac:dyDescent="0.25">
      <c r="A374" s="36" t="s">
        <v>315</v>
      </c>
      <c r="B374" s="33" t="s">
        <v>359</v>
      </c>
      <c r="C374" s="50">
        <v>5277.78</v>
      </c>
      <c r="D374" s="50">
        <v>5261.67</v>
      </c>
      <c r="E374" s="53">
        <f t="shared" si="22"/>
        <v>0.99694758023259789</v>
      </c>
      <c r="F374" s="38"/>
    </row>
    <row r="375" spans="1:6" s="29" customFormat="1" ht="38.25" customHeight="1" x14ac:dyDescent="0.3">
      <c r="A375" s="18" t="s">
        <v>108</v>
      </c>
      <c r="B375" s="55" t="s">
        <v>19</v>
      </c>
      <c r="C375" s="56">
        <f>SUM(C376:C379)</f>
        <v>62878</v>
      </c>
      <c r="D375" s="56">
        <f>SUM(D376:D379)</f>
        <v>62668.869999999995</v>
      </c>
      <c r="E375" s="57">
        <f t="shared" si="22"/>
        <v>0.99667403543369693</v>
      </c>
      <c r="F375" s="20"/>
    </row>
    <row r="376" spans="1:6" s="40" customFormat="1" ht="21" customHeight="1" x14ac:dyDescent="0.25">
      <c r="A376" s="36" t="s">
        <v>114</v>
      </c>
      <c r="B376" s="37" t="s">
        <v>82</v>
      </c>
      <c r="C376" s="50">
        <v>1069</v>
      </c>
      <c r="D376" s="50">
        <v>1069</v>
      </c>
      <c r="E376" s="53">
        <f t="shared" si="22"/>
        <v>1</v>
      </c>
      <c r="F376" s="38"/>
    </row>
    <row r="377" spans="1:6" s="40" customFormat="1" ht="20.25" customHeight="1" x14ac:dyDescent="0.25">
      <c r="A377" s="36" t="s">
        <v>109</v>
      </c>
      <c r="B377" s="37" t="s">
        <v>25</v>
      </c>
      <c r="C377" s="50">
        <v>8385</v>
      </c>
      <c r="D377" s="50">
        <v>8384.6</v>
      </c>
      <c r="E377" s="53">
        <f t="shared" si="22"/>
        <v>0.99995229576624933</v>
      </c>
      <c r="F377" s="38"/>
    </row>
    <row r="378" spans="1:6" s="40" customFormat="1" ht="20.25" customHeight="1" x14ac:dyDescent="0.25">
      <c r="A378" s="36" t="s">
        <v>113</v>
      </c>
      <c r="B378" s="89" t="s">
        <v>24</v>
      </c>
      <c r="C378" s="50">
        <v>97</v>
      </c>
      <c r="D378" s="50">
        <v>97</v>
      </c>
      <c r="E378" s="53">
        <f t="shared" si="22"/>
        <v>1</v>
      </c>
      <c r="F378" s="38"/>
    </row>
    <row r="379" spans="1:6" s="40" customFormat="1" ht="31.2" customHeight="1" x14ac:dyDescent="0.25">
      <c r="A379" s="36" t="s">
        <v>171</v>
      </c>
      <c r="B379" s="37" t="s">
        <v>181</v>
      </c>
      <c r="C379" s="50">
        <v>53327</v>
      </c>
      <c r="D379" s="50">
        <v>53118.27</v>
      </c>
      <c r="E379" s="53">
        <f t="shared" si="22"/>
        <v>0.99608584769441366</v>
      </c>
      <c r="F379" s="38"/>
    </row>
    <row r="380" spans="1:6" s="28" customFormat="1" ht="87" customHeight="1" x14ac:dyDescent="0.3">
      <c r="A380" s="18" t="s">
        <v>321</v>
      </c>
      <c r="B380" s="55" t="s">
        <v>345</v>
      </c>
      <c r="C380" s="56">
        <f>SUM(C381:C387)</f>
        <v>727409</v>
      </c>
      <c r="D380" s="56">
        <f>SUM(D381:D387)</f>
        <v>723883.86</v>
      </c>
      <c r="E380" s="57">
        <f t="shared" ref="E380:E387" si="24">SUM(D380/C380)</f>
        <v>0.99515384054912703</v>
      </c>
      <c r="F380" s="19"/>
    </row>
    <row r="381" spans="1:6" s="40" customFormat="1" ht="16.95" customHeight="1" x14ac:dyDescent="0.25">
      <c r="A381" s="36" t="s">
        <v>137</v>
      </c>
      <c r="B381" s="37" t="s">
        <v>23</v>
      </c>
      <c r="C381" s="50">
        <v>559793</v>
      </c>
      <c r="D381" s="50">
        <v>557099.05000000005</v>
      </c>
      <c r="E381" s="53">
        <f t="shared" si="24"/>
        <v>0.99518759612928354</v>
      </c>
      <c r="F381" s="38"/>
    </row>
    <row r="382" spans="1:6" s="40" customFormat="1" ht="16.95" customHeight="1" x14ac:dyDescent="0.25">
      <c r="A382" s="36">
        <v>4040</v>
      </c>
      <c r="B382" s="37" t="s">
        <v>2</v>
      </c>
      <c r="C382" s="50">
        <v>41974</v>
      </c>
      <c r="D382" s="50">
        <v>41972.46</v>
      </c>
      <c r="E382" s="53">
        <f t="shared" si="24"/>
        <v>0.99996331062086052</v>
      </c>
      <c r="F382" s="38"/>
    </row>
    <row r="383" spans="1:6" s="40" customFormat="1" ht="16.95" customHeight="1" x14ac:dyDescent="0.25">
      <c r="A383" s="36" t="s">
        <v>124</v>
      </c>
      <c r="B383" s="37" t="s">
        <v>28</v>
      </c>
      <c r="C383" s="50">
        <v>101240</v>
      </c>
      <c r="D383" s="50">
        <v>100613.86</v>
      </c>
      <c r="E383" s="53">
        <f t="shared" si="24"/>
        <v>0.99381529039905181</v>
      </c>
      <c r="F383" s="38"/>
    </row>
    <row r="384" spans="1:6" s="40" customFormat="1" ht="18" customHeight="1" x14ac:dyDescent="0.25">
      <c r="A384" s="36" t="s">
        <v>138</v>
      </c>
      <c r="B384" s="37" t="s">
        <v>8</v>
      </c>
      <c r="C384" s="50">
        <v>13659</v>
      </c>
      <c r="D384" s="50">
        <v>13562.14</v>
      </c>
      <c r="E384" s="53">
        <f t="shared" si="24"/>
        <v>0.99290870488322713</v>
      </c>
      <c r="F384" s="38"/>
    </row>
    <row r="385" spans="1:9" s="40" customFormat="1" ht="16.2" customHeight="1" x14ac:dyDescent="0.25">
      <c r="A385" s="36" t="s">
        <v>114</v>
      </c>
      <c r="B385" s="37" t="s">
        <v>82</v>
      </c>
      <c r="C385" s="50">
        <v>6800</v>
      </c>
      <c r="D385" s="50">
        <v>6799.51</v>
      </c>
      <c r="E385" s="53">
        <f t="shared" si="24"/>
        <v>0.99992794117647066</v>
      </c>
      <c r="F385" s="38"/>
    </row>
    <row r="386" spans="1:9" s="40" customFormat="1" ht="16.2" customHeight="1" x14ac:dyDescent="0.25">
      <c r="A386" s="36" t="s">
        <v>127</v>
      </c>
      <c r="B386" s="37" t="s">
        <v>21</v>
      </c>
      <c r="C386" s="50">
        <v>3114</v>
      </c>
      <c r="D386" s="50">
        <v>3113.26</v>
      </c>
      <c r="E386" s="53">
        <f t="shared" si="24"/>
        <v>0.99976236351958903</v>
      </c>
      <c r="F386" s="38"/>
    </row>
    <row r="387" spans="1:9" s="40" customFormat="1" ht="36.75" customHeight="1" x14ac:dyDescent="0.25">
      <c r="A387" s="32" t="s">
        <v>349</v>
      </c>
      <c r="B387" s="33" t="s">
        <v>373</v>
      </c>
      <c r="C387" s="50">
        <v>829</v>
      </c>
      <c r="D387" s="50">
        <v>723.58</v>
      </c>
      <c r="E387" s="53">
        <f t="shared" si="24"/>
        <v>0.87283474065138722</v>
      </c>
      <c r="F387" s="38"/>
    </row>
    <row r="388" spans="1:9" s="28" customFormat="1" ht="53.4" customHeight="1" x14ac:dyDescent="0.3">
      <c r="A388" s="18" t="s">
        <v>337</v>
      </c>
      <c r="B388" s="55" t="s">
        <v>375</v>
      </c>
      <c r="C388" s="56">
        <f>SUM(C389:C390)</f>
        <v>19451</v>
      </c>
      <c r="D388" s="56">
        <f>SUM(D389:D390)</f>
        <v>19343.04</v>
      </c>
      <c r="E388" s="57">
        <f t="shared" ref="E388:E390" si="25">SUM(D388/C388)</f>
        <v>0.99444964269189251</v>
      </c>
      <c r="F388" s="19"/>
    </row>
    <row r="389" spans="1:9" s="40" customFormat="1" ht="16.95" customHeight="1" x14ac:dyDescent="0.25">
      <c r="A389" s="36" t="s">
        <v>114</v>
      </c>
      <c r="B389" s="37" t="s">
        <v>4</v>
      </c>
      <c r="C389" s="50">
        <v>193</v>
      </c>
      <c r="D389" s="50">
        <v>191.5</v>
      </c>
      <c r="E389" s="53">
        <f t="shared" si="25"/>
        <v>0.99222797927461137</v>
      </c>
      <c r="F389" s="38"/>
    </row>
    <row r="390" spans="1:9" s="40" customFormat="1" ht="16.95" customHeight="1" x14ac:dyDescent="0.25">
      <c r="A390" s="36" t="s">
        <v>127</v>
      </c>
      <c r="B390" s="37" t="s">
        <v>21</v>
      </c>
      <c r="C390" s="50">
        <v>19258</v>
      </c>
      <c r="D390" s="50">
        <v>19151.54</v>
      </c>
      <c r="E390" s="53">
        <f t="shared" si="25"/>
        <v>0.99447190777858552</v>
      </c>
      <c r="F390" s="38"/>
    </row>
    <row r="391" spans="1:9" s="28" customFormat="1" ht="30" customHeight="1" x14ac:dyDescent="0.3">
      <c r="A391" s="18" t="s">
        <v>69</v>
      </c>
      <c r="B391" s="55" t="s">
        <v>10</v>
      </c>
      <c r="C391" s="56">
        <f>SUM(C392:C412)</f>
        <v>1387306.8399999999</v>
      </c>
      <c r="D391" s="56">
        <f>SUM(D392:D412)</f>
        <v>1036103.0099999999</v>
      </c>
      <c r="E391" s="57">
        <f t="shared" ref="E391:E448" si="26">SUM(D391/C391)</f>
        <v>0.74684487968069124</v>
      </c>
      <c r="F391" s="19"/>
    </row>
    <row r="392" spans="1:9" s="28" customFormat="1" ht="96" customHeight="1" x14ac:dyDescent="0.3">
      <c r="A392" s="102" t="s">
        <v>336</v>
      </c>
      <c r="B392" s="131" t="s">
        <v>383</v>
      </c>
      <c r="C392" s="132">
        <v>87484.19</v>
      </c>
      <c r="D392" s="132">
        <v>65915.39</v>
      </c>
      <c r="E392" s="53">
        <f t="shared" si="26"/>
        <v>0.75345488139056893</v>
      </c>
      <c r="F392" s="19"/>
    </row>
    <row r="393" spans="1:9" s="40" customFormat="1" ht="16.5" customHeight="1" x14ac:dyDescent="0.25">
      <c r="A393" s="36">
        <v>3020</v>
      </c>
      <c r="B393" s="37" t="s">
        <v>176</v>
      </c>
      <c r="C393" s="50">
        <v>15849</v>
      </c>
      <c r="D393" s="50">
        <v>15820</v>
      </c>
      <c r="E393" s="53">
        <f t="shared" si="26"/>
        <v>0.99817023156035078</v>
      </c>
      <c r="F393" s="38"/>
      <c r="H393" s="92"/>
    </row>
    <row r="394" spans="1:9" s="40" customFormat="1" ht="16.5" customHeight="1" x14ac:dyDescent="0.25">
      <c r="A394" s="36" t="s">
        <v>246</v>
      </c>
      <c r="B394" s="89" t="s">
        <v>75</v>
      </c>
      <c r="C394" s="50">
        <v>22080</v>
      </c>
      <c r="D394" s="50">
        <v>20822.259999999998</v>
      </c>
      <c r="E394" s="53">
        <f t="shared" si="26"/>
        <v>0.94303713768115938</v>
      </c>
      <c r="F394" s="38"/>
      <c r="I394" s="92"/>
    </row>
    <row r="395" spans="1:9" s="40" customFormat="1" ht="18.75" customHeight="1" x14ac:dyDescent="0.25">
      <c r="A395" s="36" t="s">
        <v>137</v>
      </c>
      <c r="B395" s="37" t="s">
        <v>23</v>
      </c>
      <c r="C395" s="50">
        <v>361337</v>
      </c>
      <c r="D395" s="50">
        <v>86400</v>
      </c>
      <c r="E395" s="53">
        <f t="shared" si="26"/>
        <v>0.2391119647309852</v>
      </c>
      <c r="F395" s="38"/>
    </row>
    <row r="396" spans="1:9" s="40" customFormat="1" ht="18.75" customHeight="1" x14ac:dyDescent="0.25">
      <c r="A396" s="36" t="s">
        <v>124</v>
      </c>
      <c r="B396" s="37" t="s">
        <v>167</v>
      </c>
      <c r="C396" s="50">
        <v>22257</v>
      </c>
      <c r="D396" s="50">
        <v>22251.83</v>
      </c>
      <c r="E396" s="53">
        <f t="shared" si="26"/>
        <v>0.99976771352832827</v>
      </c>
      <c r="F396" s="38"/>
    </row>
    <row r="397" spans="1:9" s="40" customFormat="1" ht="18" customHeight="1" x14ac:dyDescent="0.25">
      <c r="A397" s="36" t="s">
        <v>238</v>
      </c>
      <c r="B397" s="37" t="s">
        <v>167</v>
      </c>
      <c r="C397" s="50">
        <v>3009.95</v>
      </c>
      <c r="D397" s="50">
        <v>3009.95</v>
      </c>
      <c r="E397" s="53">
        <f t="shared" si="26"/>
        <v>1</v>
      </c>
      <c r="F397" s="38"/>
      <c r="I397" s="92"/>
    </row>
    <row r="398" spans="1:9" s="40" customFormat="1" ht="20.25" customHeight="1" x14ac:dyDescent="0.25">
      <c r="A398" s="36" t="s">
        <v>138</v>
      </c>
      <c r="B398" s="37" t="s">
        <v>8</v>
      </c>
      <c r="C398" s="50">
        <v>2589</v>
      </c>
      <c r="D398" s="50">
        <v>2305.31</v>
      </c>
      <c r="E398" s="53">
        <f t="shared" si="26"/>
        <v>0.89042487446890695</v>
      </c>
      <c r="F398" s="38"/>
    </row>
    <row r="399" spans="1:9" s="40" customFormat="1" ht="20.25" customHeight="1" x14ac:dyDescent="0.25">
      <c r="A399" s="36" t="s">
        <v>239</v>
      </c>
      <c r="B399" s="37" t="s">
        <v>8</v>
      </c>
      <c r="C399" s="50">
        <v>147</v>
      </c>
      <c r="D399" s="50">
        <v>147</v>
      </c>
      <c r="E399" s="53">
        <f t="shared" si="26"/>
        <v>1</v>
      </c>
      <c r="F399" s="38"/>
      <c r="I399" s="92"/>
    </row>
    <row r="400" spans="1:9" s="40" customFormat="1" ht="18.75" customHeight="1" x14ac:dyDescent="0.25">
      <c r="A400" s="36" t="s">
        <v>153</v>
      </c>
      <c r="B400" s="37" t="s">
        <v>154</v>
      </c>
      <c r="C400" s="50">
        <v>322486</v>
      </c>
      <c r="D400" s="50">
        <v>322256</v>
      </c>
      <c r="E400" s="53">
        <f t="shared" si="26"/>
        <v>0.99928679074440441</v>
      </c>
      <c r="F400" s="38"/>
    </row>
    <row r="401" spans="1:9" s="40" customFormat="1" ht="18.75" customHeight="1" x14ac:dyDescent="0.25">
      <c r="A401" s="36" t="s">
        <v>247</v>
      </c>
      <c r="B401" s="89" t="s">
        <v>154</v>
      </c>
      <c r="C401" s="50">
        <v>17541.080000000002</v>
      </c>
      <c r="D401" s="50">
        <v>17541.080000000002</v>
      </c>
      <c r="E401" s="53">
        <f t="shared" si="26"/>
        <v>1</v>
      </c>
      <c r="F401" s="38"/>
    </row>
    <row r="402" spans="1:9" s="40" customFormat="1" ht="18" customHeight="1" x14ac:dyDescent="0.25">
      <c r="A402" s="36">
        <v>4210</v>
      </c>
      <c r="B402" s="37" t="s">
        <v>77</v>
      </c>
      <c r="C402" s="50">
        <v>8551.5</v>
      </c>
      <c r="D402" s="50">
        <v>3988.96</v>
      </c>
      <c r="E402" s="53">
        <f t="shared" si="26"/>
        <v>0.46646319359176752</v>
      </c>
      <c r="F402" s="38"/>
    </row>
    <row r="403" spans="1:9" s="40" customFormat="1" ht="17.25" customHeight="1" x14ac:dyDescent="0.25">
      <c r="A403" s="36" t="s">
        <v>209</v>
      </c>
      <c r="B403" s="37" t="s">
        <v>77</v>
      </c>
      <c r="C403" s="50">
        <v>2770.45</v>
      </c>
      <c r="D403" s="50">
        <v>2770.45</v>
      </c>
      <c r="E403" s="53">
        <f t="shared" si="26"/>
        <v>1</v>
      </c>
      <c r="F403" s="38"/>
      <c r="I403" s="92"/>
    </row>
    <row r="404" spans="1:9" s="40" customFormat="1" ht="19.95" customHeight="1" x14ac:dyDescent="0.25">
      <c r="A404" s="36" t="s">
        <v>186</v>
      </c>
      <c r="B404" s="89" t="s">
        <v>187</v>
      </c>
      <c r="C404" s="50">
        <v>2000</v>
      </c>
      <c r="D404" s="50">
        <v>346.47</v>
      </c>
      <c r="E404" s="53">
        <f t="shared" si="26"/>
        <v>0.173235</v>
      </c>
      <c r="F404" s="38"/>
      <c r="I404" s="92"/>
    </row>
    <row r="405" spans="1:9" s="40" customFormat="1" ht="17.25" customHeight="1" x14ac:dyDescent="0.25">
      <c r="A405" s="36" t="s">
        <v>139</v>
      </c>
      <c r="B405" s="89" t="s">
        <v>366</v>
      </c>
      <c r="C405" s="50">
        <v>15200</v>
      </c>
      <c r="D405" s="50">
        <v>8694.89</v>
      </c>
      <c r="E405" s="53">
        <f t="shared" si="26"/>
        <v>0.57203223684210525</v>
      </c>
      <c r="F405" s="38"/>
      <c r="I405" s="92"/>
    </row>
    <row r="406" spans="1:9" s="40" customFormat="1" ht="20.25" customHeight="1" x14ac:dyDescent="0.25">
      <c r="A406" s="36">
        <v>4300</v>
      </c>
      <c r="B406" s="37" t="s">
        <v>79</v>
      </c>
      <c r="C406" s="50">
        <v>55850</v>
      </c>
      <c r="D406" s="50">
        <v>44924.93</v>
      </c>
      <c r="E406" s="53">
        <f t="shared" si="26"/>
        <v>0.80438549686660699</v>
      </c>
      <c r="F406" s="38"/>
    </row>
    <row r="407" spans="1:9" s="40" customFormat="1" ht="20.25" customHeight="1" x14ac:dyDescent="0.25">
      <c r="A407" s="36" t="s">
        <v>210</v>
      </c>
      <c r="B407" s="37" t="s">
        <v>367</v>
      </c>
      <c r="C407" s="50">
        <v>275461.94</v>
      </c>
      <c r="D407" s="50">
        <v>268874.48</v>
      </c>
      <c r="E407" s="53">
        <f t="shared" si="26"/>
        <v>0.97608577068759472</v>
      </c>
      <c r="F407" s="38"/>
    </row>
    <row r="408" spans="1:9" s="40" customFormat="1" ht="20.25" customHeight="1" x14ac:dyDescent="0.25">
      <c r="A408" s="36" t="s">
        <v>245</v>
      </c>
      <c r="B408" s="33" t="s">
        <v>6</v>
      </c>
      <c r="C408" s="50">
        <v>1100</v>
      </c>
      <c r="D408" s="50">
        <v>1069</v>
      </c>
      <c r="E408" s="53">
        <f t="shared" si="26"/>
        <v>0.9718181818181818</v>
      </c>
      <c r="F408" s="38"/>
      <c r="I408" s="92"/>
    </row>
    <row r="409" spans="1:9" s="40" customFormat="1" ht="20.25" customHeight="1" x14ac:dyDescent="0.25">
      <c r="A409" s="36" t="s">
        <v>349</v>
      </c>
      <c r="B409" s="33" t="s">
        <v>385</v>
      </c>
      <c r="C409" s="50">
        <v>72</v>
      </c>
      <c r="D409" s="50">
        <v>72</v>
      </c>
      <c r="E409" s="53">
        <f t="shared" si="26"/>
        <v>1</v>
      </c>
      <c r="F409" s="38"/>
      <c r="I409" s="92"/>
    </row>
    <row r="410" spans="1:9" s="40" customFormat="1" ht="20.25" customHeight="1" x14ac:dyDescent="0.25">
      <c r="A410" s="36" t="s">
        <v>384</v>
      </c>
      <c r="B410" s="33" t="s">
        <v>385</v>
      </c>
      <c r="C410" s="50">
        <v>74.13</v>
      </c>
      <c r="D410" s="50">
        <v>74.13</v>
      </c>
      <c r="E410" s="53">
        <f t="shared" si="26"/>
        <v>1</v>
      </c>
      <c r="F410" s="38"/>
      <c r="I410" s="92"/>
    </row>
    <row r="411" spans="1:9" s="40" customFormat="1" ht="18" customHeight="1" x14ac:dyDescent="0.25">
      <c r="A411" s="36" t="s">
        <v>248</v>
      </c>
      <c r="B411" s="89" t="s">
        <v>252</v>
      </c>
      <c r="C411" s="50">
        <v>11446.6</v>
      </c>
      <c r="D411" s="50">
        <v>4478.88</v>
      </c>
      <c r="E411" s="53">
        <f t="shared" si="26"/>
        <v>0.39128474830954169</v>
      </c>
      <c r="F411" s="38"/>
    </row>
    <row r="412" spans="1:9" s="40" customFormat="1" ht="20.25" customHeight="1" x14ac:dyDescent="0.25">
      <c r="A412" s="36" t="s">
        <v>120</v>
      </c>
      <c r="B412" s="89" t="s">
        <v>359</v>
      </c>
      <c r="C412" s="50">
        <v>160000</v>
      </c>
      <c r="D412" s="50">
        <v>144340</v>
      </c>
      <c r="E412" s="53">
        <f t="shared" si="26"/>
        <v>0.90212499999999995</v>
      </c>
      <c r="F412" s="38"/>
    </row>
    <row r="413" spans="1:9" s="29" customFormat="1" ht="29.25" customHeight="1" thickBot="1" x14ac:dyDescent="0.35">
      <c r="A413" s="16" t="s">
        <v>0</v>
      </c>
      <c r="B413" s="71" t="s">
        <v>48</v>
      </c>
      <c r="C413" s="74">
        <f>SUM(C417+C419+C414)</f>
        <v>2614266</v>
      </c>
      <c r="D413" s="74">
        <f>SUM(D417+D419+D414)</f>
        <v>2394431.16</v>
      </c>
      <c r="E413" s="73">
        <f t="shared" si="26"/>
        <v>0.91590953636699557</v>
      </c>
      <c r="F413" s="8"/>
    </row>
    <row r="414" spans="1:9" s="29" customFormat="1" ht="27.75" customHeight="1" thickTop="1" x14ac:dyDescent="0.3">
      <c r="A414" s="18" t="s">
        <v>142</v>
      </c>
      <c r="B414" s="55" t="s">
        <v>13</v>
      </c>
      <c r="C414" s="56">
        <f>SUM(C415:C416)</f>
        <v>140000</v>
      </c>
      <c r="D414" s="56">
        <f>SUM(D415:D416)</f>
        <v>134895.5</v>
      </c>
      <c r="E414" s="57">
        <f t="shared" si="26"/>
        <v>0.96353928571428571</v>
      </c>
      <c r="F414" s="20"/>
    </row>
    <row r="415" spans="1:9" s="40" customFormat="1" ht="17.25" customHeight="1" x14ac:dyDescent="0.25">
      <c r="A415" s="36" t="s">
        <v>109</v>
      </c>
      <c r="B415" s="37" t="s">
        <v>79</v>
      </c>
      <c r="C415" s="50">
        <v>10000</v>
      </c>
      <c r="D415" s="50">
        <v>5907.5</v>
      </c>
      <c r="E415" s="117">
        <f t="shared" ref="E415" si="27">SUM(D415/C415)</f>
        <v>0.59075</v>
      </c>
      <c r="F415" s="38"/>
    </row>
    <row r="416" spans="1:9" s="40" customFormat="1" ht="66.599999999999994" customHeight="1" x14ac:dyDescent="0.25">
      <c r="A416" s="36" t="s">
        <v>338</v>
      </c>
      <c r="B416" s="37" t="s">
        <v>346</v>
      </c>
      <c r="C416" s="50">
        <v>130000</v>
      </c>
      <c r="D416" s="50">
        <v>128988</v>
      </c>
      <c r="E416" s="117">
        <f t="shared" si="26"/>
        <v>0.99221538461538461</v>
      </c>
      <c r="F416" s="38"/>
    </row>
    <row r="417" spans="1:8" s="28" customFormat="1" ht="22.5" customHeight="1" x14ac:dyDescent="0.3">
      <c r="A417" s="127" t="s">
        <v>87</v>
      </c>
      <c r="B417" s="128" t="s">
        <v>80</v>
      </c>
      <c r="C417" s="129">
        <f>SUM(C418)</f>
        <v>2431766</v>
      </c>
      <c r="D417" s="129">
        <f>SUM(D418)</f>
        <v>2231267.66</v>
      </c>
      <c r="E417" s="130">
        <f t="shared" si="26"/>
        <v>0.91755031528527009</v>
      </c>
      <c r="F417" s="19"/>
    </row>
    <row r="418" spans="1:8" s="40" customFormat="1" ht="24" customHeight="1" x14ac:dyDescent="0.25">
      <c r="A418" s="102">
        <v>4130</v>
      </c>
      <c r="B418" s="131" t="s">
        <v>177</v>
      </c>
      <c r="C418" s="132">
        <v>2431766</v>
      </c>
      <c r="D418" s="132">
        <v>2231267.66</v>
      </c>
      <c r="E418" s="133">
        <f t="shared" si="26"/>
        <v>0.91755031528527009</v>
      </c>
      <c r="F418" s="134"/>
    </row>
    <row r="419" spans="1:8" s="24" customFormat="1" ht="19.5" customHeight="1" x14ac:dyDescent="0.3">
      <c r="A419" s="22" t="s">
        <v>93</v>
      </c>
      <c r="B419" s="62" t="s">
        <v>88</v>
      </c>
      <c r="C419" s="86">
        <f>SUM(C420:C422)</f>
        <v>42500</v>
      </c>
      <c r="D419" s="86">
        <f>SUM(D420:D422)</f>
        <v>28268</v>
      </c>
      <c r="E419" s="57">
        <f t="shared" si="26"/>
        <v>0.66512941176470586</v>
      </c>
      <c r="F419" s="23"/>
    </row>
    <row r="420" spans="1:8" s="35" customFormat="1" ht="16.5" customHeight="1" x14ac:dyDescent="0.25">
      <c r="A420" s="36" t="s">
        <v>153</v>
      </c>
      <c r="B420" s="41" t="s">
        <v>154</v>
      </c>
      <c r="C420" s="50">
        <v>16200</v>
      </c>
      <c r="D420" s="50">
        <v>2068</v>
      </c>
      <c r="E420" s="117">
        <f t="shared" si="26"/>
        <v>0.12765432098765431</v>
      </c>
      <c r="F420" s="38"/>
    </row>
    <row r="421" spans="1:8" s="35" customFormat="1" ht="16.5" customHeight="1" x14ac:dyDescent="0.25">
      <c r="A421" s="36" t="s">
        <v>114</v>
      </c>
      <c r="B421" s="41" t="s">
        <v>82</v>
      </c>
      <c r="C421" s="50">
        <v>10000</v>
      </c>
      <c r="D421" s="50">
        <v>10000</v>
      </c>
      <c r="E421" s="117">
        <f t="shared" si="26"/>
        <v>1</v>
      </c>
      <c r="F421" s="38"/>
    </row>
    <row r="422" spans="1:8" s="35" customFormat="1" ht="17.25" customHeight="1" x14ac:dyDescent="0.25">
      <c r="A422" s="32" t="s">
        <v>109</v>
      </c>
      <c r="B422" s="33" t="s">
        <v>25</v>
      </c>
      <c r="C422" s="50">
        <v>16300</v>
      </c>
      <c r="D422" s="50">
        <v>16200</v>
      </c>
      <c r="E422" s="117">
        <f t="shared" si="26"/>
        <v>0.99386503067484666</v>
      </c>
      <c r="F422" s="34"/>
    </row>
    <row r="423" spans="1:8" s="29" customFormat="1" ht="36" customHeight="1" thickBot="1" x14ac:dyDescent="0.35">
      <c r="A423" s="16" t="s">
        <v>0</v>
      </c>
      <c r="B423" s="75" t="s">
        <v>128</v>
      </c>
      <c r="C423" s="74">
        <f>SUM(C424+C463+C469+C489+C496)</f>
        <v>13437164.090000004</v>
      </c>
      <c r="D423" s="74">
        <f>SUM(D424+D469+D489+D463)</f>
        <v>12985599.120000001</v>
      </c>
      <c r="E423" s="73">
        <f t="shared" si="26"/>
        <v>0.96639432495015376</v>
      </c>
      <c r="F423" s="8"/>
    </row>
    <row r="424" spans="1:8" s="28" customFormat="1" ht="29.25" customHeight="1" thickTop="1" x14ac:dyDescent="0.3">
      <c r="A424" s="18" t="s">
        <v>130</v>
      </c>
      <c r="B424" s="63" t="s">
        <v>14</v>
      </c>
      <c r="C424" s="56">
        <f>SUM(C425:C462)</f>
        <v>10770844.490000004</v>
      </c>
      <c r="D424" s="56">
        <f>SUM(D425:D462)</f>
        <v>10667904.1</v>
      </c>
      <c r="E424" s="57">
        <f t="shared" si="26"/>
        <v>0.99044268162115079</v>
      </c>
      <c r="F424" s="19"/>
    </row>
    <row r="425" spans="1:8" s="40" customFormat="1" ht="17.100000000000001" customHeight="1" x14ac:dyDescent="0.25">
      <c r="A425" s="36">
        <v>3020</v>
      </c>
      <c r="B425" s="37" t="s">
        <v>176</v>
      </c>
      <c r="C425" s="50">
        <v>32139</v>
      </c>
      <c r="D425" s="50">
        <v>32138.39</v>
      </c>
      <c r="E425" s="53">
        <f t="shared" si="26"/>
        <v>0.99998101994461552</v>
      </c>
      <c r="F425" s="38"/>
      <c r="G425" s="45"/>
      <c r="H425" s="92"/>
    </row>
    <row r="426" spans="1:8" s="40" customFormat="1" ht="17.100000000000001" customHeight="1" x14ac:dyDescent="0.25">
      <c r="A426" s="36">
        <v>4010</v>
      </c>
      <c r="B426" s="37" t="s">
        <v>23</v>
      </c>
      <c r="C426" s="50">
        <v>6004264</v>
      </c>
      <c r="D426" s="50">
        <v>6004263.7999999998</v>
      </c>
      <c r="E426" s="53">
        <f t="shared" si="26"/>
        <v>0.99999996669033875</v>
      </c>
      <c r="F426" s="38"/>
      <c r="G426" s="45"/>
    </row>
    <row r="427" spans="1:8" s="40" customFormat="1" ht="17.100000000000001" customHeight="1" x14ac:dyDescent="0.25">
      <c r="A427" s="36" t="s">
        <v>212</v>
      </c>
      <c r="B427" s="37" t="s">
        <v>361</v>
      </c>
      <c r="C427" s="50">
        <v>28213.439999999999</v>
      </c>
      <c r="D427" s="50">
        <v>26278.04</v>
      </c>
      <c r="E427" s="53">
        <f t="shared" si="26"/>
        <v>0.93140148808511125</v>
      </c>
      <c r="F427" s="38"/>
      <c r="G427" s="45"/>
    </row>
    <row r="428" spans="1:8" s="40" customFormat="1" ht="17.100000000000001" customHeight="1" x14ac:dyDescent="0.25">
      <c r="A428" s="36" t="s">
        <v>308</v>
      </c>
      <c r="B428" s="37" t="s">
        <v>361</v>
      </c>
      <c r="C428" s="50">
        <v>5306.15</v>
      </c>
      <c r="D428" s="50">
        <v>4942.1499999999996</v>
      </c>
      <c r="E428" s="53">
        <f t="shared" si="26"/>
        <v>0.93140035619045825</v>
      </c>
      <c r="F428" s="38"/>
      <c r="G428" s="45"/>
    </row>
    <row r="429" spans="1:8" s="40" customFormat="1" ht="17.100000000000001" customHeight="1" x14ac:dyDescent="0.25">
      <c r="A429" s="36">
        <v>4040</v>
      </c>
      <c r="B429" s="37" t="s">
        <v>2</v>
      </c>
      <c r="C429" s="50">
        <v>395632</v>
      </c>
      <c r="D429" s="50">
        <v>395631.64</v>
      </c>
      <c r="E429" s="53">
        <f t="shared" si="26"/>
        <v>0.99999909006349341</v>
      </c>
      <c r="F429" s="38"/>
      <c r="G429" s="45"/>
    </row>
    <row r="430" spans="1:8" s="40" customFormat="1" ht="17.100000000000001" customHeight="1" x14ac:dyDescent="0.25">
      <c r="A430" s="36">
        <v>4110</v>
      </c>
      <c r="B430" s="37" t="s">
        <v>28</v>
      </c>
      <c r="C430" s="50">
        <v>1063819</v>
      </c>
      <c r="D430" s="50">
        <v>1061885.6299999999</v>
      </c>
      <c r="E430" s="53">
        <f t="shared" si="26"/>
        <v>0.99818261377170359</v>
      </c>
      <c r="F430" s="38"/>
      <c r="G430" s="45"/>
    </row>
    <row r="431" spans="1:8" s="40" customFormat="1" ht="17.100000000000001" customHeight="1" x14ac:dyDescent="0.25">
      <c r="A431" s="36" t="s">
        <v>213</v>
      </c>
      <c r="B431" s="37" t="s">
        <v>28</v>
      </c>
      <c r="C431" s="50">
        <v>4926.0600000000004</v>
      </c>
      <c r="D431" s="50">
        <v>4588.1400000000003</v>
      </c>
      <c r="E431" s="53">
        <f t="shared" si="26"/>
        <v>0.93140156636338167</v>
      </c>
      <c r="F431" s="38"/>
      <c r="G431" s="45"/>
    </row>
    <row r="432" spans="1:8" s="40" customFormat="1" ht="17.100000000000001" customHeight="1" x14ac:dyDescent="0.25">
      <c r="A432" s="36" t="s">
        <v>309</v>
      </c>
      <c r="B432" s="37" t="s">
        <v>28</v>
      </c>
      <c r="C432" s="50">
        <v>926.45</v>
      </c>
      <c r="D432" s="50">
        <v>862.89</v>
      </c>
      <c r="E432" s="53">
        <f t="shared" si="26"/>
        <v>0.93139403097846618</v>
      </c>
      <c r="F432" s="38"/>
      <c r="G432" s="45"/>
    </row>
    <row r="433" spans="1:7" s="40" customFormat="1" ht="17.100000000000001" customHeight="1" x14ac:dyDescent="0.25">
      <c r="A433" s="36">
        <v>4120</v>
      </c>
      <c r="B433" s="41" t="s">
        <v>8</v>
      </c>
      <c r="C433" s="50">
        <v>122406</v>
      </c>
      <c r="D433" s="50">
        <v>119529.27</v>
      </c>
      <c r="E433" s="53">
        <f t="shared" si="26"/>
        <v>0.9764984559580413</v>
      </c>
      <c r="F433" s="38"/>
      <c r="G433" s="45"/>
    </row>
    <row r="434" spans="1:7" s="40" customFormat="1" ht="17.100000000000001" customHeight="1" x14ac:dyDescent="0.25">
      <c r="A434" s="36" t="s">
        <v>214</v>
      </c>
      <c r="B434" s="41" t="s">
        <v>8</v>
      </c>
      <c r="C434" s="50">
        <v>691.23</v>
      </c>
      <c r="D434" s="50">
        <v>643.79999999999995</v>
      </c>
      <c r="E434" s="53">
        <f t="shared" si="26"/>
        <v>0.93138318649364171</v>
      </c>
      <c r="F434" s="38"/>
      <c r="G434" s="45"/>
    </row>
    <row r="435" spans="1:7" s="40" customFormat="1" ht="18.75" customHeight="1" x14ac:dyDescent="0.25">
      <c r="A435" s="36" t="s">
        <v>311</v>
      </c>
      <c r="B435" s="41" t="s">
        <v>8</v>
      </c>
      <c r="C435" s="50">
        <v>130</v>
      </c>
      <c r="D435" s="50">
        <v>121.09</v>
      </c>
      <c r="E435" s="53">
        <f t="shared" si="26"/>
        <v>0.93146153846153845</v>
      </c>
      <c r="F435" s="38"/>
      <c r="G435" s="45"/>
    </row>
    <row r="436" spans="1:7" s="40" customFormat="1" ht="17.100000000000001" customHeight="1" x14ac:dyDescent="0.25">
      <c r="A436" s="36" t="s">
        <v>153</v>
      </c>
      <c r="B436" s="41" t="s">
        <v>154</v>
      </c>
      <c r="C436" s="50">
        <v>50325</v>
      </c>
      <c r="D436" s="50">
        <v>44819.5</v>
      </c>
      <c r="E436" s="53">
        <f t="shared" si="26"/>
        <v>0.89060109289617484</v>
      </c>
      <c r="F436" s="38"/>
      <c r="G436" s="45"/>
    </row>
    <row r="437" spans="1:7" s="40" customFormat="1" ht="17.100000000000001" customHeight="1" x14ac:dyDescent="0.25">
      <c r="A437" s="36">
        <v>4210</v>
      </c>
      <c r="B437" s="37" t="s">
        <v>4</v>
      </c>
      <c r="C437" s="50">
        <v>637881</v>
      </c>
      <c r="D437" s="50">
        <v>621437.56999999995</v>
      </c>
      <c r="E437" s="53">
        <f t="shared" si="26"/>
        <v>0.97422179058476421</v>
      </c>
      <c r="F437" s="38"/>
      <c r="G437" s="45"/>
    </row>
    <row r="438" spans="1:7" s="40" customFormat="1" ht="17.100000000000001" customHeight="1" x14ac:dyDescent="0.25">
      <c r="A438" s="36" t="s">
        <v>312</v>
      </c>
      <c r="B438" s="37" t="s">
        <v>363</v>
      </c>
      <c r="C438" s="50">
        <v>84280</v>
      </c>
      <c r="D438" s="50">
        <v>84280</v>
      </c>
      <c r="E438" s="53">
        <f t="shared" si="26"/>
        <v>1</v>
      </c>
      <c r="F438" s="38"/>
      <c r="G438" s="45"/>
    </row>
    <row r="439" spans="1:7" s="40" customFormat="1" ht="17.100000000000001" customHeight="1" x14ac:dyDescent="0.25">
      <c r="A439" s="36" t="s">
        <v>313</v>
      </c>
      <c r="B439" s="37" t="s">
        <v>363</v>
      </c>
      <c r="C439" s="50">
        <v>15720</v>
      </c>
      <c r="D439" s="50">
        <v>15720</v>
      </c>
      <c r="E439" s="53">
        <f t="shared" si="26"/>
        <v>1</v>
      </c>
      <c r="F439" s="38"/>
      <c r="G439" s="45"/>
    </row>
    <row r="440" spans="1:7" s="40" customFormat="1" ht="17.100000000000001" customHeight="1" x14ac:dyDescent="0.25">
      <c r="A440" s="36">
        <v>4220</v>
      </c>
      <c r="B440" s="37" t="s">
        <v>74</v>
      </c>
      <c r="C440" s="50">
        <v>619892</v>
      </c>
      <c r="D440" s="50">
        <v>590204.01</v>
      </c>
      <c r="E440" s="53">
        <f t="shared" si="26"/>
        <v>0.9521078026494938</v>
      </c>
      <c r="F440" s="38"/>
      <c r="G440" s="45"/>
    </row>
    <row r="441" spans="1:7" s="40" customFormat="1" ht="17.100000000000001" customHeight="1" x14ac:dyDescent="0.25">
      <c r="A441" s="36">
        <v>4230</v>
      </c>
      <c r="B441" s="37" t="s">
        <v>81</v>
      </c>
      <c r="C441" s="50">
        <v>37305</v>
      </c>
      <c r="D441" s="50">
        <v>36173.78</v>
      </c>
      <c r="E441" s="53">
        <f t="shared" si="26"/>
        <v>0.96967645087789833</v>
      </c>
      <c r="F441" s="38"/>
      <c r="G441" s="45"/>
    </row>
    <row r="442" spans="1:7" s="40" customFormat="1" ht="17.100000000000001" customHeight="1" x14ac:dyDescent="0.25">
      <c r="A442" s="36">
        <v>4260</v>
      </c>
      <c r="B442" s="37" t="s">
        <v>5</v>
      </c>
      <c r="C442" s="50">
        <v>210896</v>
      </c>
      <c r="D442" s="50">
        <v>201637.76000000001</v>
      </c>
      <c r="E442" s="53">
        <f t="shared" si="26"/>
        <v>0.95610044761398982</v>
      </c>
      <c r="F442" s="38"/>
      <c r="G442" s="45"/>
    </row>
    <row r="443" spans="1:7" s="40" customFormat="1" ht="17.100000000000001" customHeight="1" x14ac:dyDescent="0.25">
      <c r="A443" s="36">
        <v>4270</v>
      </c>
      <c r="B443" s="37" t="s">
        <v>26</v>
      </c>
      <c r="C443" s="50">
        <v>78009</v>
      </c>
      <c r="D443" s="50">
        <v>77624.81</v>
      </c>
      <c r="E443" s="53">
        <f t="shared" si="26"/>
        <v>0.99507505544232078</v>
      </c>
      <c r="F443" s="38"/>
      <c r="G443" s="45"/>
    </row>
    <row r="444" spans="1:7" s="40" customFormat="1" ht="17.100000000000001" customHeight="1" x14ac:dyDescent="0.25">
      <c r="A444" s="36" t="s">
        <v>139</v>
      </c>
      <c r="B444" s="37" t="s">
        <v>140</v>
      </c>
      <c r="C444" s="50">
        <v>6045</v>
      </c>
      <c r="D444" s="50">
        <v>6045</v>
      </c>
      <c r="E444" s="53">
        <f t="shared" si="26"/>
        <v>1</v>
      </c>
      <c r="F444" s="38"/>
      <c r="G444" s="45"/>
    </row>
    <row r="445" spans="1:7" s="40" customFormat="1" ht="17.100000000000001" customHeight="1" x14ac:dyDescent="0.25">
      <c r="A445" s="36">
        <v>4300</v>
      </c>
      <c r="B445" s="37" t="s">
        <v>25</v>
      </c>
      <c r="C445" s="50">
        <v>550351.97</v>
      </c>
      <c r="D445" s="50">
        <v>548177.55000000005</v>
      </c>
      <c r="E445" s="53">
        <f t="shared" si="26"/>
        <v>0.99604903749140772</v>
      </c>
      <c r="F445" s="38"/>
      <c r="G445" s="45"/>
    </row>
    <row r="446" spans="1:7" s="40" customFormat="1" ht="17.100000000000001" customHeight="1" x14ac:dyDescent="0.25">
      <c r="A446" s="36" t="s">
        <v>170</v>
      </c>
      <c r="B446" s="37" t="s">
        <v>270</v>
      </c>
      <c r="C446" s="50">
        <v>8650</v>
      </c>
      <c r="D446" s="50">
        <v>8155.57</v>
      </c>
      <c r="E446" s="53">
        <f t="shared" si="26"/>
        <v>0.94284046242774566</v>
      </c>
      <c r="F446" s="38"/>
      <c r="G446" s="45"/>
    </row>
    <row r="447" spans="1:7" s="40" customFormat="1" ht="17.100000000000001" customHeight="1" x14ac:dyDescent="0.25">
      <c r="A447" s="36" t="s">
        <v>172</v>
      </c>
      <c r="B447" s="37" t="s">
        <v>322</v>
      </c>
      <c r="C447" s="50">
        <v>1126</v>
      </c>
      <c r="D447" s="50">
        <v>1126</v>
      </c>
      <c r="E447" s="53">
        <f t="shared" si="26"/>
        <v>1</v>
      </c>
      <c r="F447" s="38"/>
      <c r="G447" s="45"/>
    </row>
    <row r="448" spans="1:7" s="40" customFormat="1" ht="17.100000000000001" customHeight="1" x14ac:dyDescent="0.25">
      <c r="A448" s="36">
        <v>4430</v>
      </c>
      <c r="B448" s="33" t="s">
        <v>6</v>
      </c>
      <c r="C448" s="50">
        <v>5921</v>
      </c>
      <c r="D448" s="50">
        <v>5903.19</v>
      </c>
      <c r="E448" s="53">
        <f t="shared" si="26"/>
        <v>0.99699206215166347</v>
      </c>
      <c r="F448" s="38"/>
      <c r="G448" s="45"/>
    </row>
    <row r="449" spans="1:7" s="40" customFormat="1" ht="17.100000000000001" customHeight="1" x14ac:dyDescent="0.25">
      <c r="A449" s="36">
        <v>4440</v>
      </c>
      <c r="B449" s="33" t="s">
        <v>9</v>
      </c>
      <c r="C449" s="50">
        <v>240764.75</v>
      </c>
      <c r="D449" s="50">
        <v>240764.38</v>
      </c>
      <c r="E449" s="53">
        <f t="shared" ref="E449:E516" si="28">SUM(D449/C449)</f>
        <v>0.99999846323018637</v>
      </c>
      <c r="F449" s="38"/>
      <c r="G449" s="45"/>
    </row>
    <row r="450" spans="1:7" s="40" customFormat="1" ht="17.100000000000001" customHeight="1" x14ac:dyDescent="0.25">
      <c r="A450" s="36">
        <v>4480</v>
      </c>
      <c r="B450" s="33" t="s">
        <v>29</v>
      </c>
      <c r="C450" s="50">
        <v>28477</v>
      </c>
      <c r="D450" s="50">
        <v>28477</v>
      </c>
      <c r="E450" s="53">
        <f t="shared" si="28"/>
        <v>1</v>
      </c>
      <c r="F450" s="38"/>
      <c r="G450" s="45"/>
    </row>
    <row r="451" spans="1:7" s="40" customFormat="1" ht="17.100000000000001" customHeight="1" x14ac:dyDescent="0.25">
      <c r="A451" s="36">
        <v>4500</v>
      </c>
      <c r="B451" s="33" t="s">
        <v>94</v>
      </c>
      <c r="C451" s="50">
        <v>741</v>
      </c>
      <c r="D451" s="50">
        <v>741</v>
      </c>
      <c r="E451" s="53">
        <f t="shared" si="28"/>
        <v>1</v>
      </c>
      <c r="F451" s="38"/>
      <c r="G451" s="45"/>
    </row>
    <row r="452" spans="1:7" s="40" customFormat="1" ht="17.100000000000001" customHeight="1" x14ac:dyDescent="0.25">
      <c r="A452" s="36" t="s">
        <v>126</v>
      </c>
      <c r="B452" s="39" t="s">
        <v>289</v>
      </c>
      <c r="C452" s="50">
        <v>23</v>
      </c>
      <c r="D452" s="50">
        <v>23</v>
      </c>
      <c r="E452" s="53">
        <f t="shared" si="28"/>
        <v>1</v>
      </c>
      <c r="F452" s="38"/>
      <c r="G452" s="45"/>
    </row>
    <row r="453" spans="1:7" s="40" customFormat="1" ht="15.75" customHeight="1" x14ac:dyDescent="0.25">
      <c r="A453" s="36" t="s">
        <v>158</v>
      </c>
      <c r="B453" s="33" t="s">
        <v>160</v>
      </c>
      <c r="C453" s="50">
        <v>39527.199999999997</v>
      </c>
      <c r="D453" s="50">
        <v>39527.18</v>
      </c>
      <c r="E453" s="53">
        <f t="shared" si="28"/>
        <v>0.99999949401930832</v>
      </c>
      <c r="F453" s="38"/>
      <c r="G453" s="45"/>
    </row>
    <row r="454" spans="1:7" s="40" customFormat="1" ht="15.75" customHeight="1" x14ac:dyDescent="0.25">
      <c r="A454" s="36" t="s">
        <v>162</v>
      </c>
      <c r="B454" s="33" t="s">
        <v>163</v>
      </c>
      <c r="C454" s="50">
        <v>100</v>
      </c>
      <c r="D454" s="50">
        <v>100</v>
      </c>
      <c r="E454" s="53">
        <f t="shared" si="28"/>
        <v>1</v>
      </c>
      <c r="F454" s="38"/>
      <c r="G454" s="45"/>
    </row>
    <row r="455" spans="1:7" s="40" customFormat="1" ht="15.75" customHeight="1" x14ac:dyDescent="0.25">
      <c r="A455" s="36" t="s">
        <v>171</v>
      </c>
      <c r="B455" s="33" t="s">
        <v>188</v>
      </c>
      <c r="C455" s="50">
        <v>18421</v>
      </c>
      <c r="D455" s="50">
        <v>17898.04</v>
      </c>
      <c r="E455" s="53">
        <f t="shared" si="28"/>
        <v>0.97161066174474786</v>
      </c>
      <c r="F455" s="38"/>
      <c r="G455" s="45"/>
    </row>
    <row r="456" spans="1:7" s="40" customFormat="1" ht="30" customHeight="1" x14ac:dyDescent="0.25">
      <c r="A456" s="36" t="s">
        <v>349</v>
      </c>
      <c r="B456" s="33" t="s">
        <v>373</v>
      </c>
      <c r="C456" s="50">
        <v>4250.08</v>
      </c>
      <c r="D456" s="50">
        <v>4250.08</v>
      </c>
      <c r="E456" s="53">
        <f t="shared" si="28"/>
        <v>1</v>
      </c>
      <c r="F456" s="38"/>
      <c r="G456" s="45"/>
    </row>
    <row r="457" spans="1:7" s="40" customFormat="1" ht="30.75" customHeight="1" x14ac:dyDescent="0.25">
      <c r="A457" s="36" t="s">
        <v>352</v>
      </c>
      <c r="B457" s="33" t="s">
        <v>373</v>
      </c>
      <c r="C457" s="50">
        <v>83.81</v>
      </c>
      <c r="D457" s="50">
        <v>83.81</v>
      </c>
      <c r="E457" s="53">
        <f t="shared" si="28"/>
        <v>1</v>
      </c>
      <c r="F457" s="38"/>
      <c r="G457" s="45"/>
    </row>
    <row r="458" spans="1:7" s="40" customFormat="1" ht="33" customHeight="1" x14ac:dyDescent="0.25">
      <c r="A458" s="36" t="s">
        <v>353</v>
      </c>
      <c r="B458" s="33" t="s">
        <v>373</v>
      </c>
      <c r="C458" s="50">
        <v>15.76</v>
      </c>
      <c r="D458" s="50">
        <v>15.76</v>
      </c>
      <c r="E458" s="53">
        <f t="shared" si="28"/>
        <v>1</v>
      </c>
      <c r="F458" s="38"/>
      <c r="G458" s="45"/>
    </row>
    <row r="459" spans="1:7" s="40" customFormat="1" ht="30.75" customHeight="1" x14ac:dyDescent="0.25">
      <c r="A459" s="36" t="s">
        <v>215</v>
      </c>
      <c r="B459" s="33" t="s">
        <v>216</v>
      </c>
      <c r="C459" s="50">
        <v>47250</v>
      </c>
      <c r="D459" s="50">
        <v>46930.239999999998</v>
      </c>
      <c r="E459" s="53">
        <f t="shared" si="28"/>
        <v>0.99323259259259256</v>
      </c>
      <c r="F459" s="38"/>
      <c r="G459" s="45"/>
    </row>
    <row r="460" spans="1:7" s="40" customFormat="1" ht="33" customHeight="1" x14ac:dyDescent="0.25">
      <c r="A460" s="36" t="s">
        <v>354</v>
      </c>
      <c r="B460" s="33" t="s">
        <v>216</v>
      </c>
      <c r="C460" s="50">
        <v>314.45999999999998</v>
      </c>
      <c r="D460" s="50">
        <v>314.45999999999998</v>
      </c>
      <c r="E460" s="53">
        <f t="shared" si="28"/>
        <v>1</v>
      </c>
      <c r="F460" s="38"/>
      <c r="G460" s="45"/>
    </row>
    <row r="461" spans="1:7" s="40" customFormat="1" ht="31.5" customHeight="1" x14ac:dyDescent="0.25">
      <c r="A461" s="36" t="s">
        <v>355</v>
      </c>
      <c r="B461" s="33" t="s">
        <v>216</v>
      </c>
      <c r="C461" s="50">
        <v>59.14</v>
      </c>
      <c r="D461" s="50">
        <v>59.14</v>
      </c>
      <c r="E461" s="53">
        <f t="shared" si="28"/>
        <v>1</v>
      </c>
      <c r="F461" s="38"/>
      <c r="G461" s="45"/>
    </row>
    <row r="462" spans="1:7" s="40" customFormat="1" ht="19.5" customHeight="1" x14ac:dyDescent="0.25">
      <c r="A462" s="36" t="s">
        <v>120</v>
      </c>
      <c r="B462" s="37" t="s">
        <v>45</v>
      </c>
      <c r="C462" s="50">
        <v>425961.99</v>
      </c>
      <c r="D462" s="50">
        <v>396530.43</v>
      </c>
      <c r="E462" s="53">
        <f t="shared" si="28"/>
        <v>0.93090566601963709</v>
      </c>
      <c r="F462" s="38"/>
    </row>
    <row r="463" spans="1:7" s="28" customFormat="1" ht="42" customHeight="1" x14ac:dyDescent="0.3">
      <c r="A463" s="18" t="s">
        <v>271</v>
      </c>
      <c r="B463" s="55" t="s">
        <v>272</v>
      </c>
      <c r="C463" s="56">
        <f>SUM(C464:C468)</f>
        <v>37038</v>
      </c>
      <c r="D463" s="56">
        <f>SUM(D464:D468)</f>
        <v>29493.759999999998</v>
      </c>
      <c r="E463" s="57">
        <f t="shared" si="28"/>
        <v>0.79631081591878605</v>
      </c>
      <c r="F463" s="19"/>
    </row>
    <row r="464" spans="1:7" s="28" customFormat="1" ht="16.95" customHeight="1" x14ac:dyDescent="0.3">
      <c r="A464" s="16" t="s">
        <v>137</v>
      </c>
      <c r="B464" s="41" t="s">
        <v>23</v>
      </c>
      <c r="C464" s="94">
        <v>21840</v>
      </c>
      <c r="D464" s="94">
        <v>20891.86</v>
      </c>
      <c r="E464" s="53">
        <f t="shared" si="28"/>
        <v>0.9565869963369964</v>
      </c>
      <c r="F464" s="19"/>
    </row>
    <row r="465" spans="1:8" s="28" customFormat="1" ht="16.95" customHeight="1" x14ac:dyDescent="0.3">
      <c r="A465" s="16" t="s">
        <v>124</v>
      </c>
      <c r="B465" s="41" t="s">
        <v>28</v>
      </c>
      <c r="C465" s="94">
        <v>4204</v>
      </c>
      <c r="D465" s="94">
        <v>3622.64</v>
      </c>
      <c r="E465" s="53">
        <f t="shared" si="28"/>
        <v>0.86171265461465263</v>
      </c>
      <c r="F465" s="19"/>
    </row>
    <row r="466" spans="1:8" s="28" customFormat="1" ht="16.95" customHeight="1" x14ac:dyDescent="0.3">
      <c r="A466" s="16" t="s">
        <v>138</v>
      </c>
      <c r="B466" s="41" t="s">
        <v>8</v>
      </c>
      <c r="C466" s="94">
        <v>594</v>
      </c>
      <c r="D466" s="94">
        <v>479.26</v>
      </c>
      <c r="E466" s="53">
        <f t="shared" si="28"/>
        <v>0.80683501683501679</v>
      </c>
      <c r="F466" s="19"/>
    </row>
    <row r="467" spans="1:8" s="40" customFormat="1" ht="18" customHeight="1" x14ac:dyDescent="0.25">
      <c r="A467" s="36" t="s">
        <v>153</v>
      </c>
      <c r="B467" s="41" t="s">
        <v>154</v>
      </c>
      <c r="C467" s="50">
        <v>2400</v>
      </c>
      <c r="D467" s="50">
        <v>0</v>
      </c>
      <c r="E467" s="53">
        <f t="shared" si="28"/>
        <v>0</v>
      </c>
      <c r="F467" s="38"/>
      <c r="G467" s="92"/>
    </row>
    <row r="468" spans="1:8" s="40" customFormat="1" ht="20.7" customHeight="1" x14ac:dyDescent="0.25">
      <c r="A468" s="36" t="s">
        <v>109</v>
      </c>
      <c r="B468" s="37" t="s">
        <v>25</v>
      </c>
      <c r="C468" s="50">
        <v>8000</v>
      </c>
      <c r="D468" s="50">
        <v>4500</v>
      </c>
      <c r="E468" s="53">
        <f t="shared" si="28"/>
        <v>0.5625</v>
      </c>
      <c r="F468" s="38"/>
      <c r="G468" s="92"/>
    </row>
    <row r="469" spans="1:8" s="28" customFormat="1" ht="21.75" customHeight="1" x14ac:dyDescent="0.3">
      <c r="A469" s="18" t="s">
        <v>131</v>
      </c>
      <c r="B469" s="55" t="s">
        <v>15</v>
      </c>
      <c r="C469" s="56">
        <f>SUM(C470:C488)</f>
        <v>2278694.6</v>
      </c>
      <c r="D469" s="56">
        <f>SUM(D470:D488)</f>
        <v>2258484.29</v>
      </c>
      <c r="E469" s="57">
        <f t="shared" si="28"/>
        <v>0.99113075091326408</v>
      </c>
      <c r="F469" s="19"/>
    </row>
    <row r="470" spans="1:8" s="40" customFormat="1" ht="15.6" x14ac:dyDescent="0.25">
      <c r="A470" s="36" t="s">
        <v>118</v>
      </c>
      <c r="B470" s="37" t="s">
        <v>176</v>
      </c>
      <c r="C470" s="50">
        <v>3920</v>
      </c>
      <c r="D470" s="50">
        <v>3916.33</v>
      </c>
      <c r="E470" s="53">
        <f t="shared" si="28"/>
        <v>0.99906377551020409</v>
      </c>
      <c r="F470" s="38"/>
      <c r="H470" s="92"/>
    </row>
    <row r="471" spans="1:8" s="40" customFormat="1" ht="15.6" x14ac:dyDescent="0.25">
      <c r="A471" s="36">
        <v>4010</v>
      </c>
      <c r="B471" s="41" t="s">
        <v>23</v>
      </c>
      <c r="C471" s="50">
        <v>1447069</v>
      </c>
      <c r="D471" s="50">
        <v>1444871.04</v>
      </c>
      <c r="E471" s="53">
        <f t="shared" si="28"/>
        <v>0.99848109523457418</v>
      </c>
      <c r="F471" s="38"/>
    </row>
    <row r="472" spans="1:8" s="40" customFormat="1" ht="15.6" x14ac:dyDescent="0.25">
      <c r="A472" s="36">
        <v>4040</v>
      </c>
      <c r="B472" s="41" t="s">
        <v>2</v>
      </c>
      <c r="C472" s="50">
        <v>115968</v>
      </c>
      <c r="D472" s="50">
        <v>115967.4</v>
      </c>
      <c r="E472" s="53">
        <f t="shared" si="28"/>
        <v>0.99999482615894031</v>
      </c>
      <c r="F472" s="38"/>
    </row>
    <row r="473" spans="1:8" s="40" customFormat="1" ht="15.6" x14ac:dyDescent="0.25">
      <c r="A473" s="36">
        <v>4110</v>
      </c>
      <c r="B473" s="41" t="s">
        <v>28</v>
      </c>
      <c r="C473" s="50">
        <v>268102</v>
      </c>
      <c r="D473" s="50">
        <v>266690.84000000003</v>
      </c>
      <c r="E473" s="53">
        <f t="shared" si="28"/>
        <v>0.99473648089160105</v>
      </c>
      <c r="F473" s="38"/>
    </row>
    <row r="474" spans="1:8" s="40" customFormat="1" ht="15.6" x14ac:dyDescent="0.25">
      <c r="A474" s="36">
        <v>4120</v>
      </c>
      <c r="B474" s="41" t="s">
        <v>8</v>
      </c>
      <c r="C474" s="50">
        <v>34765</v>
      </c>
      <c r="D474" s="50">
        <v>33811.93</v>
      </c>
      <c r="E474" s="53">
        <f t="shared" si="28"/>
        <v>0.97258535883791175</v>
      </c>
      <c r="F474" s="38"/>
    </row>
    <row r="475" spans="1:8" s="40" customFormat="1" ht="15.6" x14ac:dyDescent="0.25">
      <c r="A475" s="36" t="s">
        <v>153</v>
      </c>
      <c r="B475" s="37" t="s">
        <v>154</v>
      </c>
      <c r="C475" s="50">
        <v>12564</v>
      </c>
      <c r="D475" s="50">
        <v>12564</v>
      </c>
      <c r="E475" s="53">
        <f t="shared" si="28"/>
        <v>1</v>
      </c>
      <c r="F475" s="38"/>
    </row>
    <row r="476" spans="1:8" s="40" customFormat="1" ht="15.6" x14ac:dyDescent="0.25">
      <c r="A476" s="36" t="s">
        <v>114</v>
      </c>
      <c r="B476" s="37" t="s">
        <v>82</v>
      </c>
      <c r="C476" s="50">
        <v>158104.6</v>
      </c>
      <c r="D476" s="50">
        <v>157891.87</v>
      </c>
      <c r="E476" s="53">
        <f t="shared" si="28"/>
        <v>0.99865449835109155</v>
      </c>
      <c r="F476" s="38"/>
    </row>
    <row r="477" spans="1:8" s="40" customFormat="1" ht="15.6" x14ac:dyDescent="0.25">
      <c r="A477" s="36" t="s">
        <v>186</v>
      </c>
      <c r="B477" s="89" t="s">
        <v>74</v>
      </c>
      <c r="C477" s="50">
        <v>2225</v>
      </c>
      <c r="D477" s="50">
        <v>2219.39</v>
      </c>
      <c r="E477" s="53">
        <f t="shared" si="28"/>
        <v>0.99747865168539318</v>
      </c>
      <c r="F477" s="38"/>
    </row>
    <row r="478" spans="1:8" s="40" customFormat="1" ht="15.6" x14ac:dyDescent="0.25">
      <c r="A478" s="36">
        <v>4260</v>
      </c>
      <c r="B478" s="37" t="s">
        <v>5</v>
      </c>
      <c r="C478" s="50">
        <v>37945</v>
      </c>
      <c r="D478" s="50">
        <v>33807.58</v>
      </c>
      <c r="E478" s="53">
        <f t="shared" si="28"/>
        <v>0.89096270918434584</v>
      </c>
      <c r="F478" s="38"/>
    </row>
    <row r="479" spans="1:8" s="40" customFormat="1" ht="15.75" customHeight="1" x14ac:dyDescent="0.25">
      <c r="A479" s="36" t="s">
        <v>115</v>
      </c>
      <c r="B479" s="41" t="s">
        <v>26</v>
      </c>
      <c r="C479" s="50">
        <v>36600</v>
      </c>
      <c r="D479" s="50">
        <v>34193.449999999997</v>
      </c>
      <c r="E479" s="53">
        <f t="shared" si="28"/>
        <v>0.93424726775956279</v>
      </c>
      <c r="F479" s="38"/>
    </row>
    <row r="480" spans="1:8" s="40" customFormat="1" ht="15.75" customHeight="1" x14ac:dyDescent="0.25">
      <c r="A480" s="36" t="s">
        <v>139</v>
      </c>
      <c r="B480" s="41" t="s">
        <v>140</v>
      </c>
      <c r="C480" s="50">
        <v>2000</v>
      </c>
      <c r="D480" s="50">
        <v>1515</v>
      </c>
      <c r="E480" s="53">
        <f t="shared" si="28"/>
        <v>0.75749999999999995</v>
      </c>
      <c r="F480" s="38"/>
    </row>
    <row r="481" spans="1:6" s="40" customFormat="1" ht="15.6" x14ac:dyDescent="0.25">
      <c r="A481" s="36">
        <v>4300</v>
      </c>
      <c r="B481" s="37" t="s">
        <v>79</v>
      </c>
      <c r="C481" s="50">
        <v>89573</v>
      </c>
      <c r="D481" s="50">
        <v>84354.79</v>
      </c>
      <c r="E481" s="53">
        <f t="shared" si="28"/>
        <v>0.94174349413327674</v>
      </c>
      <c r="F481" s="38"/>
    </row>
    <row r="482" spans="1:6" s="40" customFormat="1" ht="15.6" x14ac:dyDescent="0.25">
      <c r="A482" s="32" t="s">
        <v>170</v>
      </c>
      <c r="B482" s="37" t="s">
        <v>270</v>
      </c>
      <c r="C482" s="50">
        <v>6404</v>
      </c>
      <c r="D482" s="50">
        <v>5465.36</v>
      </c>
      <c r="E482" s="53">
        <f t="shared" si="28"/>
        <v>0.8534291068082448</v>
      </c>
      <c r="F482" s="38"/>
    </row>
    <row r="483" spans="1:6" s="40" customFormat="1" ht="15.6" x14ac:dyDescent="0.25">
      <c r="A483" s="32">
        <v>4410</v>
      </c>
      <c r="B483" s="33" t="s">
        <v>3</v>
      </c>
      <c r="C483" s="50">
        <v>1200</v>
      </c>
      <c r="D483" s="50">
        <v>172.09</v>
      </c>
      <c r="E483" s="53">
        <f t="shared" si="28"/>
        <v>0.14340833333333333</v>
      </c>
      <c r="F483" s="38"/>
    </row>
    <row r="484" spans="1:6" s="40" customFormat="1" ht="15.6" x14ac:dyDescent="0.25">
      <c r="A484" s="32" t="s">
        <v>112</v>
      </c>
      <c r="B484" s="33" t="s">
        <v>6</v>
      </c>
      <c r="C484" s="50">
        <v>1440</v>
      </c>
      <c r="D484" s="50">
        <v>707.47</v>
      </c>
      <c r="E484" s="53">
        <f t="shared" si="28"/>
        <v>0.49129861111111112</v>
      </c>
      <c r="F484" s="38"/>
    </row>
    <row r="485" spans="1:6" s="40" customFormat="1" ht="19.5" customHeight="1" x14ac:dyDescent="0.25">
      <c r="A485" s="32">
        <v>4440</v>
      </c>
      <c r="B485" s="33" t="s">
        <v>9</v>
      </c>
      <c r="C485" s="50">
        <v>46462</v>
      </c>
      <c r="D485" s="50">
        <v>46140.92</v>
      </c>
      <c r="E485" s="53">
        <f t="shared" si="28"/>
        <v>0.99308940639662513</v>
      </c>
      <c r="F485" s="38"/>
    </row>
    <row r="486" spans="1:6" s="40" customFormat="1" ht="19.5" customHeight="1" x14ac:dyDescent="0.25">
      <c r="A486" s="32" t="s">
        <v>143</v>
      </c>
      <c r="B486" s="33" t="s">
        <v>29</v>
      </c>
      <c r="C486" s="50">
        <v>3053</v>
      </c>
      <c r="D486" s="50">
        <v>3050.18</v>
      </c>
      <c r="E486" s="53">
        <f t="shared" si="28"/>
        <v>0.99907631837536848</v>
      </c>
      <c r="F486" s="38"/>
    </row>
    <row r="487" spans="1:6" s="40" customFormat="1" ht="19.5" customHeight="1" x14ac:dyDescent="0.25">
      <c r="A487" s="32" t="s">
        <v>126</v>
      </c>
      <c r="B487" s="39" t="s">
        <v>89</v>
      </c>
      <c r="C487" s="50">
        <v>100</v>
      </c>
      <c r="D487" s="50">
        <v>0</v>
      </c>
      <c r="E487" s="53">
        <f t="shared" si="28"/>
        <v>0</v>
      </c>
      <c r="F487" s="38"/>
    </row>
    <row r="488" spans="1:6" s="40" customFormat="1" ht="16.95" customHeight="1" x14ac:dyDescent="0.25">
      <c r="A488" s="32" t="s">
        <v>171</v>
      </c>
      <c r="B488" s="33" t="s">
        <v>188</v>
      </c>
      <c r="C488" s="50">
        <v>11200</v>
      </c>
      <c r="D488" s="50">
        <v>11144.65</v>
      </c>
      <c r="E488" s="53">
        <f t="shared" si="28"/>
        <v>0.99505803571428564</v>
      </c>
      <c r="F488" s="38"/>
    </row>
    <row r="489" spans="1:6" s="48" customFormat="1" ht="45" customHeight="1" x14ac:dyDescent="0.3">
      <c r="A489" s="18" t="s">
        <v>132</v>
      </c>
      <c r="B489" s="59" t="s">
        <v>133</v>
      </c>
      <c r="C489" s="60">
        <f>SUM(C490:C495)</f>
        <v>67087</v>
      </c>
      <c r="D489" s="60">
        <f>SUM(D490:D495)</f>
        <v>29716.97</v>
      </c>
      <c r="E489" s="57">
        <f t="shared" si="28"/>
        <v>0.44296167662885511</v>
      </c>
      <c r="F489" s="27"/>
    </row>
    <row r="490" spans="1:6" s="40" customFormat="1" ht="65.25" customHeight="1" x14ac:dyDescent="0.25">
      <c r="A490" s="36" t="s">
        <v>211</v>
      </c>
      <c r="B490" s="37" t="s">
        <v>256</v>
      </c>
      <c r="C490" s="50">
        <v>30000</v>
      </c>
      <c r="D490" s="50">
        <v>0</v>
      </c>
      <c r="E490" s="53">
        <f t="shared" si="28"/>
        <v>0</v>
      </c>
      <c r="F490" s="38"/>
    </row>
    <row r="491" spans="1:6" s="40" customFormat="1" ht="18.75" customHeight="1" x14ac:dyDescent="0.25">
      <c r="A491" s="36" t="s">
        <v>137</v>
      </c>
      <c r="B491" s="89" t="s">
        <v>23</v>
      </c>
      <c r="C491" s="50">
        <v>21840</v>
      </c>
      <c r="D491" s="50">
        <v>20891.86</v>
      </c>
      <c r="E491" s="53">
        <f t="shared" ref="E491" si="29">SUM(D491/C491)</f>
        <v>0.9565869963369964</v>
      </c>
      <c r="F491" s="38"/>
    </row>
    <row r="492" spans="1:6" s="40" customFormat="1" ht="18.75" customHeight="1" x14ac:dyDescent="0.25">
      <c r="A492" s="36" t="s">
        <v>124</v>
      </c>
      <c r="B492" s="89" t="s">
        <v>167</v>
      </c>
      <c r="C492" s="50">
        <v>5119</v>
      </c>
      <c r="D492" s="50">
        <v>3622.66</v>
      </c>
      <c r="E492" s="53">
        <f t="shared" si="28"/>
        <v>0.70768900175815586</v>
      </c>
      <c r="F492" s="38"/>
    </row>
    <row r="493" spans="1:6" s="40" customFormat="1" ht="18.75" customHeight="1" x14ac:dyDescent="0.25">
      <c r="A493" s="36" t="s">
        <v>138</v>
      </c>
      <c r="B493" s="89" t="s">
        <v>174</v>
      </c>
      <c r="C493" s="50">
        <v>724</v>
      </c>
      <c r="D493" s="50">
        <v>479.25</v>
      </c>
      <c r="E493" s="53">
        <f t="shared" si="28"/>
        <v>0.66194751381215466</v>
      </c>
      <c r="F493" s="38"/>
    </row>
    <row r="494" spans="1:6" s="40" customFormat="1" ht="18.75" customHeight="1" x14ac:dyDescent="0.25">
      <c r="A494" s="36" t="s">
        <v>153</v>
      </c>
      <c r="B494" s="89" t="s">
        <v>154</v>
      </c>
      <c r="C494" s="50">
        <v>4680</v>
      </c>
      <c r="D494" s="50">
        <v>0</v>
      </c>
      <c r="E494" s="53">
        <f t="shared" si="28"/>
        <v>0</v>
      </c>
      <c r="F494" s="38"/>
    </row>
    <row r="495" spans="1:6" s="40" customFormat="1" ht="18.75" customHeight="1" x14ac:dyDescent="0.25">
      <c r="A495" s="36" t="s">
        <v>109</v>
      </c>
      <c r="B495" s="37" t="s">
        <v>25</v>
      </c>
      <c r="C495" s="50">
        <v>4724</v>
      </c>
      <c r="D495" s="50">
        <v>4723.2</v>
      </c>
      <c r="E495" s="53">
        <f t="shared" si="28"/>
        <v>0.99983065198983911</v>
      </c>
      <c r="F495" s="38"/>
    </row>
    <row r="496" spans="1:6" s="40" customFormat="1" ht="32.25" customHeight="1" x14ac:dyDescent="0.3">
      <c r="A496" s="18" t="s">
        <v>386</v>
      </c>
      <c r="B496" s="59" t="s">
        <v>10</v>
      </c>
      <c r="C496" s="60">
        <f>SUM(C497:C497)</f>
        <v>283500</v>
      </c>
      <c r="D496" s="60">
        <f>SUM(D497)</f>
        <v>0</v>
      </c>
      <c r="E496" s="57">
        <f t="shared" ref="E496:E497" si="30">SUM(D496/C496)</f>
        <v>0</v>
      </c>
      <c r="F496" s="38"/>
    </row>
    <row r="497" spans="1:8" s="40" customFormat="1" ht="18.75" customHeight="1" x14ac:dyDescent="0.25">
      <c r="A497" s="36" t="s">
        <v>137</v>
      </c>
      <c r="B497" s="37" t="s">
        <v>361</v>
      </c>
      <c r="C497" s="50">
        <v>283500</v>
      </c>
      <c r="D497" s="50">
        <v>0</v>
      </c>
      <c r="E497" s="53">
        <f t="shared" si="30"/>
        <v>0</v>
      </c>
      <c r="F497" s="38"/>
    </row>
    <row r="498" spans="1:8" s="29" customFormat="1" ht="57" customHeight="1" thickBot="1" x14ac:dyDescent="0.35">
      <c r="A498" s="77"/>
      <c r="B498" s="75" t="s">
        <v>134</v>
      </c>
      <c r="C498" s="74">
        <f>SUM(C499+C502+C518+C525+C546)</f>
        <v>6119376.1899999995</v>
      </c>
      <c r="D498" s="74">
        <f>SUM(D499+D502+D518+D525+D546)</f>
        <v>5912425.9600000009</v>
      </c>
      <c r="E498" s="73">
        <f t="shared" si="28"/>
        <v>0.96618115579522845</v>
      </c>
      <c r="F498" s="20"/>
    </row>
    <row r="499" spans="1:8" s="26" customFormat="1" ht="51" customHeight="1" thickTop="1" x14ac:dyDescent="0.3">
      <c r="A499" s="22" t="s">
        <v>189</v>
      </c>
      <c r="B499" s="62" t="s">
        <v>191</v>
      </c>
      <c r="C499" s="86">
        <f>SUM(C500:C501)</f>
        <v>98837.34</v>
      </c>
      <c r="D499" s="86">
        <f>SUM(D500:D501)</f>
        <v>98837.34</v>
      </c>
      <c r="E499" s="57">
        <f t="shared" si="28"/>
        <v>1</v>
      </c>
      <c r="F499" s="21"/>
    </row>
    <row r="500" spans="1:8" s="26" customFormat="1" ht="45" customHeight="1" x14ac:dyDescent="0.3">
      <c r="A500" s="32" t="s">
        <v>152</v>
      </c>
      <c r="B500" s="103" t="s">
        <v>285</v>
      </c>
      <c r="C500" s="51">
        <v>2410.67</v>
      </c>
      <c r="D500" s="51">
        <v>2410.67</v>
      </c>
      <c r="E500" s="53">
        <f t="shared" si="28"/>
        <v>1</v>
      </c>
      <c r="F500" s="21"/>
    </row>
    <row r="501" spans="1:8" s="35" customFormat="1" ht="50.25" customHeight="1" x14ac:dyDescent="0.25">
      <c r="A501" s="32" t="s">
        <v>190</v>
      </c>
      <c r="B501" s="33" t="s">
        <v>192</v>
      </c>
      <c r="C501" s="50">
        <v>96426.67</v>
      </c>
      <c r="D501" s="51">
        <v>96426.67</v>
      </c>
      <c r="E501" s="53">
        <f t="shared" si="28"/>
        <v>1</v>
      </c>
      <c r="F501" s="34"/>
      <c r="G501" s="92"/>
    </row>
    <row r="502" spans="1:8" s="28" customFormat="1" ht="42.75" customHeight="1" x14ac:dyDescent="0.3">
      <c r="A502" s="18" t="s">
        <v>50</v>
      </c>
      <c r="B502" s="55" t="s">
        <v>135</v>
      </c>
      <c r="C502" s="56">
        <f>SUM(C503:C517)</f>
        <v>630717.94999999995</v>
      </c>
      <c r="D502" s="56">
        <f>SUM(D503:D517)</f>
        <v>630529.82000000007</v>
      </c>
      <c r="E502" s="57">
        <f t="shared" si="28"/>
        <v>0.99970172087222209</v>
      </c>
      <c r="F502" s="19"/>
    </row>
    <row r="503" spans="1:8" s="40" customFormat="1" ht="17.100000000000001" customHeight="1" x14ac:dyDescent="0.25">
      <c r="A503" s="36">
        <v>3020</v>
      </c>
      <c r="B503" s="37" t="s">
        <v>176</v>
      </c>
      <c r="C503" s="50">
        <v>1015</v>
      </c>
      <c r="D503" s="50">
        <v>1014.4</v>
      </c>
      <c r="E503" s="53">
        <f t="shared" si="28"/>
        <v>0.99940886699507392</v>
      </c>
      <c r="F503" s="38"/>
      <c r="H503" s="92"/>
    </row>
    <row r="504" spans="1:8" s="40" customFormat="1" ht="17.100000000000001" customHeight="1" x14ac:dyDescent="0.25">
      <c r="A504" s="36">
        <v>4010</v>
      </c>
      <c r="B504" s="41" t="s">
        <v>23</v>
      </c>
      <c r="C504" s="50">
        <v>293266.95</v>
      </c>
      <c r="D504" s="50">
        <v>293125.95</v>
      </c>
      <c r="E504" s="53">
        <f t="shared" si="28"/>
        <v>0.99951920937562178</v>
      </c>
      <c r="F504" s="38"/>
    </row>
    <row r="505" spans="1:8" s="40" customFormat="1" ht="17.100000000000001" customHeight="1" x14ac:dyDescent="0.25">
      <c r="A505" s="36">
        <v>4040</v>
      </c>
      <c r="B505" s="41" t="s">
        <v>2</v>
      </c>
      <c r="C505" s="50">
        <v>16999</v>
      </c>
      <c r="D505" s="50">
        <v>16998.73</v>
      </c>
      <c r="E505" s="53">
        <f t="shared" si="28"/>
        <v>0.99998411671274778</v>
      </c>
      <c r="F505" s="38"/>
    </row>
    <row r="506" spans="1:8" s="40" customFormat="1" ht="17.100000000000001" customHeight="1" x14ac:dyDescent="0.25">
      <c r="A506" s="36">
        <v>4110</v>
      </c>
      <c r="B506" s="41" t="s">
        <v>84</v>
      </c>
      <c r="C506" s="50">
        <v>62009</v>
      </c>
      <c r="D506" s="50">
        <v>61984.09</v>
      </c>
      <c r="E506" s="53">
        <f t="shared" si="28"/>
        <v>0.99959828412004703</v>
      </c>
      <c r="F506" s="38"/>
    </row>
    <row r="507" spans="1:8" s="40" customFormat="1" ht="17.100000000000001" customHeight="1" x14ac:dyDescent="0.25">
      <c r="A507" s="36">
        <v>4120</v>
      </c>
      <c r="B507" s="41" t="s">
        <v>85</v>
      </c>
      <c r="C507" s="50">
        <v>4337</v>
      </c>
      <c r="D507" s="50">
        <v>4333.21</v>
      </c>
      <c r="E507" s="53">
        <f t="shared" si="28"/>
        <v>0.99912612404888168</v>
      </c>
      <c r="F507" s="38"/>
    </row>
    <row r="508" spans="1:8" s="40" customFormat="1" ht="17.100000000000001" customHeight="1" x14ac:dyDescent="0.25">
      <c r="A508" s="36" t="s">
        <v>153</v>
      </c>
      <c r="B508" s="41" t="s">
        <v>154</v>
      </c>
      <c r="C508" s="50">
        <v>153296</v>
      </c>
      <c r="D508" s="50">
        <v>153296</v>
      </c>
      <c r="E508" s="53">
        <f t="shared" si="28"/>
        <v>1</v>
      </c>
      <c r="F508" s="38"/>
    </row>
    <row r="509" spans="1:8" s="40" customFormat="1" ht="17.100000000000001" customHeight="1" x14ac:dyDescent="0.25">
      <c r="A509" s="36">
        <v>4210</v>
      </c>
      <c r="B509" s="41" t="s">
        <v>82</v>
      </c>
      <c r="C509" s="50">
        <v>62527</v>
      </c>
      <c r="D509" s="50">
        <v>62524.5</v>
      </c>
      <c r="E509" s="53">
        <f t="shared" si="28"/>
        <v>0.99996001727253825</v>
      </c>
      <c r="F509" s="38"/>
    </row>
    <row r="510" spans="1:8" s="40" customFormat="1" ht="17.100000000000001" customHeight="1" x14ac:dyDescent="0.25">
      <c r="A510" s="36">
        <v>4260</v>
      </c>
      <c r="B510" s="37" t="s">
        <v>5</v>
      </c>
      <c r="C510" s="50">
        <v>9988</v>
      </c>
      <c r="D510" s="50">
        <v>9987.4500000000007</v>
      </c>
      <c r="E510" s="53">
        <f t="shared" si="28"/>
        <v>0.99994493392070494</v>
      </c>
      <c r="F510" s="38"/>
    </row>
    <row r="511" spans="1:8" s="40" customFormat="1" ht="17.100000000000001" customHeight="1" x14ac:dyDescent="0.25">
      <c r="A511" s="36" t="s">
        <v>115</v>
      </c>
      <c r="B511" s="37" t="s">
        <v>26</v>
      </c>
      <c r="C511" s="50">
        <v>10060</v>
      </c>
      <c r="D511" s="50">
        <v>10059.200000000001</v>
      </c>
      <c r="E511" s="53">
        <f t="shared" si="28"/>
        <v>0.99992047713717702</v>
      </c>
      <c r="F511" s="38"/>
    </row>
    <row r="512" spans="1:8" s="40" customFormat="1" ht="17.100000000000001" customHeight="1" x14ac:dyDescent="0.25">
      <c r="A512" s="36" t="s">
        <v>139</v>
      </c>
      <c r="B512" s="89" t="s">
        <v>155</v>
      </c>
      <c r="C512" s="50">
        <v>240</v>
      </c>
      <c r="D512" s="50">
        <v>240</v>
      </c>
      <c r="E512" s="53">
        <f t="shared" si="28"/>
        <v>1</v>
      </c>
      <c r="F512" s="38"/>
    </row>
    <row r="513" spans="1:8" s="40" customFormat="1" ht="17.100000000000001" customHeight="1" x14ac:dyDescent="0.25">
      <c r="A513" s="36">
        <v>4300</v>
      </c>
      <c r="B513" s="37" t="s">
        <v>51</v>
      </c>
      <c r="C513" s="50">
        <v>6957</v>
      </c>
      <c r="D513" s="50">
        <v>6944.02</v>
      </c>
      <c r="E513" s="53">
        <f t="shared" si="28"/>
        <v>0.99813425327008776</v>
      </c>
      <c r="F513" s="38"/>
    </row>
    <row r="514" spans="1:8" s="40" customFormat="1" ht="19.5" customHeight="1" x14ac:dyDescent="0.25">
      <c r="A514" s="36" t="s">
        <v>170</v>
      </c>
      <c r="B514" s="37" t="s">
        <v>270</v>
      </c>
      <c r="C514" s="50">
        <v>886</v>
      </c>
      <c r="D514" s="50">
        <v>885.6</v>
      </c>
      <c r="E514" s="53">
        <f t="shared" si="28"/>
        <v>0.999548532731377</v>
      </c>
      <c r="F514" s="38"/>
    </row>
    <row r="515" spans="1:8" s="35" customFormat="1" ht="17.100000000000001" customHeight="1" x14ac:dyDescent="0.25">
      <c r="A515" s="32">
        <v>4440</v>
      </c>
      <c r="B515" s="43" t="s">
        <v>9</v>
      </c>
      <c r="C515" s="50">
        <v>8010</v>
      </c>
      <c r="D515" s="51">
        <v>8009.68</v>
      </c>
      <c r="E515" s="53">
        <f t="shared" si="28"/>
        <v>0.99996004993757803</v>
      </c>
      <c r="F515" s="34"/>
    </row>
    <row r="516" spans="1:8" s="35" customFormat="1" ht="16.95" customHeight="1" x14ac:dyDescent="0.25">
      <c r="A516" s="32" t="s">
        <v>143</v>
      </c>
      <c r="B516" s="41" t="s">
        <v>29</v>
      </c>
      <c r="C516" s="50">
        <v>1059</v>
      </c>
      <c r="D516" s="51">
        <v>1058.99</v>
      </c>
      <c r="E516" s="53">
        <f t="shared" si="28"/>
        <v>0.99999055712936735</v>
      </c>
      <c r="F516" s="34"/>
    </row>
    <row r="517" spans="1:8" s="35" customFormat="1" ht="16.95" customHeight="1" x14ac:dyDescent="0.25">
      <c r="A517" s="32" t="s">
        <v>171</v>
      </c>
      <c r="B517" s="33" t="s">
        <v>188</v>
      </c>
      <c r="C517" s="50">
        <v>68</v>
      </c>
      <c r="D517" s="51">
        <v>68</v>
      </c>
      <c r="E517" s="53">
        <f t="shared" ref="E517:E578" si="31">SUM(D517/C517)</f>
        <v>1</v>
      </c>
      <c r="F517" s="34"/>
    </row>
    <row r="518" spans="1:8" s="28" customFormat="1" ht="32.25" customHeight="1" x14ac:dyDescent="0.3">
      <c r="A518" s="18" t="s">
        <v>145</v>
      </c>
      <c r="B518" s="55" t="s">
        <v>146</v>
      </c>
      <c r="C518" s="56">
        <f>SUM(C519:C524)</f>
        <v>177105.40000000002</v>
      </c>
      <c r="D518" s="56">
        <f>SUM(D519:D524)</f>
        <v>174639.40000000002</v>
      </c>
      <c r="E518" s="57">
        <f t="shared" si="31"/>
        <v>0.98607608802441937</v>
      </c>
      <c r="F518" s="19"/>
    </row>
    <row r="519" spans="1:8" s="40" customFormat="1" ht="18.75" customHeight="1" x14ac:dyDescent="0.25">
      <c r="A519" s="36">
        <v>4010</v>
      </c>
      <c r="B519" s="41" t="s">
        <v>23</v>
      </c>
      <c r="C519" s="50">
        <v>69510</v>
      </c>
      <c r="D519" s="50">
        <v>68954.03</v>
      </c>
      <c r="E519" s="53">
        <f t="shared" si="31"/>
        <v>0.99200158250611425</v>
      </c>
      <c r="F519" s="38"/>
    </row>
    <row r="520" spans="1:8" s="40" customFormat="1" ht="18.75" customHeight="1" x14ac:dyDescent="0.25">
      <c r="A520" s="36">
        <v>4110</v>
      </c>
      <c r="B520" s="41" t="s">
        <v>84</v>
      </c>
      <c r="C520" s="50">
        <v>12019.91</v>
      </c>
      <c r="D520" s="50">
        <v>11923.5</v>
      </c>
      <c r="E520" s="53">
        <f t="shared" si="31"/>
        <v>0.99197914127476827</v>
      </c>
      <c r="F520" s="38"/>
    </row>
    <row r="521" spans="1:8" s="40" customFormat="1" ht="18" customHeight="1" x14ac:dyDescent="0.25">
      <c r="A521" s="36">
        <v>4120</v>
      </c>
      <c r="B521" s="41" t="s">
        <v>85</v>
      </c>
      <c r="C521" s="50">
        <v>1586.08</v>
      </c>
      <c r="D521" s="50">
        <v>1572.46</v>
      </c>
      <c r="E521" s="53">
        <f t="shared" si="31"/>
        <v>0.99141279128417237</v>
      </c>
      <c r="F521" s="38"/>
    </row>
    <row r="522" spans="1:8" s="40" customFormat="1" ht="18" customHeight="1" x14ac:dyDescent="0.25">
      <c r="A522" s="36" t="s">
        <v>153</v>
      </c>
      <c r="B522" s="41" t="s">
        <v>154</v>
      </c>
      <c r="C522" s="50">
        <v>5835</v>
      </c>
      <c r="D522" s="50">
        <v>5835</v>
      </c>
      <c r="E522" s="53">
        <f t="shared" si="31"/>
        <v>1</v>
      </c>
      <c r="F522" s="38"/>
    </row>
    <row r="523" spans="1:8" s="40" customFormat="1" ht="18" customHeight="1" x14ac:dyDescent="0.25">
      <c r="A523" s="36" t="s">
        <v>114</v>
      </c>
      <c r="B523" s="41" t="s">
        <v>82</v>
      </c>
      <c r="C523" s="50">
        <v>17460.16</v>
      </c>
      <c r="D523" s="50">
        <v>15660.16</v>
      </c>
      <c r="E523" s="53">
        <f t="shared" si="31"/>
        <v>0.89690816120814476</v>
      </c>
      <c r="F523" s="38"/>
    </row>
    <row r="524" spans="1:8" s="40" customFormat="1" ht="47.25" customHeight="1" x14ac:dyDescent="0.25">
      <c r="A524" s="36" t="s">
        <v>325</v>
      </c>
      <c r="B524" s="41" t="s">
        <v>347</v>
      </c>
      <c r="C524" s="50">
        <v>70694.25</v>
      </c>
      <c r="D524" s="50">
        <v>70694.25</v>
      </c>
      <c r="E524" s="53">
        <f t="shared" si="31"/>
        <v>1</v>
      </c>
      <c r="F524" s="38"/>
    </row>
    <row r="525" spans="1:8" s="48" customFormat="1" ht="23.1" customHeight="1" x14ac:dyDescent="0.3">
      <c r="A525" s="18" t="s">
        <v>52</v>
      </c>
      <c r="B525" s="59" t="s">
        <v>53</v>
      </c>
      <c r="C525" s="60">
        <f>SUM(C526:C545)</f>
        <v>4990368</v>
      </c>
      <c r="D525" s="60">
        <f>SUM(D526:D545)</f>
        <v>4986071.9000000013</v>
      </c>
      <c r="E525" s="57">
        <f t="shared" si="31"/>
        <v>0.99913912160385798</v>
      </c>
      <c r="F525" s="27"/>
    </row>
    <row r="526" spans="1:8" s="40" customFormat="1" ht="17.100000000000001" customHeight="1" x14ac:dyDescent="0.25">
      <c r="A526" s="36">
        <v>3020</v>
      </c>
      <c r="B526" s="37" t="s">
        <v>176</v>
      </c>
      <c r="C526" s="50">
        <v>7627</v>
      </c>
      <c r="D526" s="50">
        <v>7627</v>
      </c>
      <c r="E526" s="53">
        <f t="shared" si="31"/>
        <v>1</v>
      </c>
      <c r="F526" s="38"/>
      <c r="H526" s="92"/>
    </row>
    <row r="527" spans="1:8" s="40" customFormat="1" ht="17.100000000000001" customHeight="1" x14ac:dyDescent="0.25">
      <c r="A527" s="36">
        <v>4010</v>
      </c>
      <c r="B527" s="37" t="s">
        <v>23</v>
      </c>
      <c r="C527" s="50">
        <v>3474593</v>
      </c>
      <c r="D527" s="50">
        <v>3473492.41</v>
      </c>
      <c r="E527" s="53">
        <f t="shared" si="31"/>
        <v>0.99968324635432126</v>
      </c>
      <c r="F527" s="38"/>
    </row>
    <row r="528" spans="1:8" s="40" customFormat="1" ht="17.100000000000001" customHeight="1" x14ac:dyDescent="0.25">
      <c r="A528" s="36">
        <v>4040</v>
      </c>
      <c r="B528" s="37" t="s">
        <v>2</v>
      </c>
      <c r="C528" s="50">
        <v>233520</v>
      </c>
      <c r="D528" s="50">
        <v>233519.9</v>
      </c>
      <c r="E528" s="53">
        <f t="shared" si="31"/>
        <v>0.99999957177115451</v>
      </c>
      <c r="F528" s="38"/>
    </row>
    <row r="529" spans="1:9" s="40" customFormat="1" ht="17.100000000000001" customHeight="1" x14ac:dyDescent="0.25">
      <c r="A529" s="36">
        <v>4110</v>
      </c>
      <c r="B529" s="37" t="s">
        <v>84</v>
      </c>
      <c r="C529" s="50">
        <v>595147</v>
      </c>
      <c r="D529" s="50">
        <v>594811.18000000005</v>
      </c>
      <c r="E529" s="53">
        <f t="shared" si="31"/>
        <v>0.99943573604504443</v>
      </c>
      <c r="F529" s="38"/>
    </row>
    <row r="530" spans="1:9" s="40" customFormat="1" ht="17.100000000000001" customHeight="1" x14ac:dyDescent="0.25">
      <c r="A530" s="36">
        <v>4120</v>
      </c>
      <c r="B530" s="37" t="s">
        <v>85</v>
      </c>
      <c r="C530" s="50">
        <v>63085</v>
      </c>
      <c r="D530" s="50">
        <v>62558.82</v>
      </c>
      <c r="E530" s="53">
        <f t="shared" si="31"/>
        <v>0.99165918998177061</v>
      </c>
      <c r="F530" s="38"/>
    </row>
    <row r="531" spans="1:9" s="40" customFormat="1" ht="17.100000000000001" customHeight="1" x14ac:dyDescent="0.25">
      <c r="A531" s="36" t="s">
        <v>153</v>
      </c>
      <c r="B531" s="37" t="s">
        <v>154</v>
      </c>
      <c r="C531" s="50">
        <v>1500</v>
      </c>
      <c r="D531" s="50">
        <v>1500</v>
      </c>
      <c r="E531" s="53">
        <f t="shared" si="31"/>
        <v>1</v>
      </c>
      <c r="F531" s="38"/>
    </row>
    <row r="532" spans="1:9" s="40" customFormat="1" ht="17.100000000000001" customHeight="1" x14ac:dyDescent="0.25">
      <c r="A532" s="36">
        <v>4210</v>
      </c>
      <c r="B532" s="37" t="s">
        <v>82</v>
      </c>
      <c r="C532" s="50">
        <v>52898</v>
      </c>
      <c r="D532" s="50">
        <v>52876.65</v>
      </c>
      <c r="E532" s="53">
        <f t="shared" si="31"/>
        <v>0.99959639305833869</v>
      </c>
      <c r="F532" s="38"/>
    </row>
    <row r="533" spans="1:9" s="40" customFormat="1" ht="17.100000000000001" customHeight="1" x14ac:dyDescent="0.25">
      <c r="A533" s="36">
        <v>4260</v>
      </c>
      <c r="B533" s="37" t="s">
        <v>5</v>
      </c>
      <c r="C533" s="50">
        <v>64696</v>
      </c>
      <c r="D533" s="50">
        <v>64104.87</v>
      </c>
      <c r="E533" s="53">
        <f t="shared" si="31"/>
        <v>0.99086295907011257</v>
      </c>
      <c r="F533" s="38"/>
    </row>
    <row r="534" spans="1:9" s="40" customFormat="1" ht="17.100000000000001" customHeight="1" x14ac:dyDescent="0.25">
      <c r="A534" s="36">
        <v>4270</v>
      </c>
      <c r="B534" s="37" t="s">
        <v>83</v>
      </c>
      <c r="C534" s="50">
        <v>68427</v>
      </c>
      <c r="D534" s="50">
        <v>68426.27</v>
      </c>
      <c r="E534" s="53">
        <f t="shared" si="31"/>
        <v>0.99998933169655257</v>
      </c>
      <c r="F534" s="38"/>
    </row>
    <row r="535" spans="1:9" s="40" customFormat="1" ht="17.100000000000001" customHeight="1" x14ac:dyDescent="0.25">
      <c r="A535" s="36" t="s">
        <v>139</v>
      </c>
      <c r="B535" s="37" t="s">
        <v>140</v>
      </c>
      <c r="C535" s="50">
        <v>3750</v>
      </c>
      <c r="D535" s="50">
        <v>3750</v>
      </c>
      <c r="E535" s="53">
        <f t="shared" si="31"/>
        <v>1</v>
      </c>
      <c r="F535" s="38"/>
    </row>
    <row r="536" spans="1:9" s="40" customFormat="1" ht="17.100000000000001" customHeight="1" x14ac:dyDescent="0.25">
      <c r="A536" s="36">
        <v>4300</v>
      </c>
      <c r="B536" s="37" t="s">
        <v>79</v>
      </c>
      <c r="C536" s="50">
        <v>247803</v>
      </c>
      <c r="D536" s="50">
        <v>247182.44</v>
      </c>
      <c r="E536" s="53">
        <f t="shared" si="31"/>
        <v>0.99749575267450352</v>
      </c>
      <c r="F536" s="38"/>
    </row>
    <row r="537" spans="1:9" s="35" customFormat="1" ht="19.5" customHeight="1" x14ac:dyDescent="0.25">
      <c r="A537" s="32" t="s">
        <v>170</v>
      </c>
      <c r="B537" s="37" t="s">
        <v>270</v>
      </c>
      <c r="C537" s="50">
        <v>6939</v>
      </c>
      <c r="D537" s="50">
        <v>6865.16</v>
      </c>
      <c r="E537" s="53">
        <f t="shared" si="31"/>
        <v>0.98935869721861935</v>
      </c>
      <c r="F537" s="34"/>
    </row>
    <row r="538" spans="1:9" s="35" customFormat="1" ht="19.5" customHeight="1" x14ac:dyDescent="0.25">
      <c r="A538" s="32" t="s">
        <v>298</v>
      </c>
      <c r="B538" s="37" t="s">
        <v>343</v>
      </c>
      <c r="C538" s="50">
        <v>8635</v>
      </c>
      <c r="D538" s="50">
        <v>7822.8</v>
      </c>
      <c r="E538" s="53">
        <f t="shared" si="31"/>
        <v>0.90594093804284892</v>
      </c>
      <c r="F538" s="34"/>
    </row>
    <row r="539" spans="1:9" s="40" customFormat="1" ht="17.100000000000001" customHeight="1" x14ac:dyDescent="0.25">
      <c r="A539" s="36">
        <v>4410</v>
      </c>
      <c r="B539" s="37" t="s">
        <v>24</v>
      </c>
      <c r="C539" s="50">
        <v>1100</v>
      </c>
      <c r="D539" s="50">
        <v>1089.22</v>
      </c>
      <c r="E539" s="53">
        <f t="shared" si="31"/>
        <v>0.99020000000000008</v>
      </c>
      <c r="F539" s="38"/>
    </row>
    <row r="540" spans="1:9" s="40" customFormat="1" ht="17.100000000000001" customHeight="1" x14ac:dyDescent="0.25">
      <c r="A540" s="36" t="s">
        <v>125</v>
      </c>
      <c r="B540" s="37" t="s">
        <v>9</v>
      </c>
      <c r="C540" s="50">
        <v>121757</v>
      </c>
      <c r="D540" s="50">
        <v>121756.66</v>
      </c>
      <c r="E540" s="53">
        <f t="shared" si="31"/>
        <v>0.99999720755274857</v>
      </c>
      <c r="F540" s="38"/>
    </row>
    <row r="541" spans="1:9" s="40" customFormat="1" ht="17.100000000000001" customHeight="1" x14ac:dyDescent="0.25">
      <c r="A541" s="36" t="s">
        <v>143</v>
      </c>
      <c r="B541" s="89" t="s">
        <v>29</v>
      </c>
      <c r="C541" s="50">
        <v>794</v>
      </c>
      <c r="D541" s="50">
        <v>657</v>
      </c>
      <c r="E541" s="53">
        <f t="shared" si="31"/>
        <v>0.82745591939546603</v>
      </c>
      <c r="F541" s="38"/>
    </row>
    <row r="542" spans="1:9" s="40" customFormat="1" ht="17.100000000000001" customHeight="1" x14ac:dyDescent="0.25">
      <c r="A542" s="36" t="s">
        <v>162</v>
      </c>
      <c r="B542" s="89" t="s">
        <v>163</v>
      </c>
      <c r="C542" s="50">
        <v>905</v>
      </c>
      <c r="D542" s="50">
        <v>905</v>
      </c>
      <c r="E542" s="53">
        <f t="shared" si="31"/>
        <v>1</v>
      </c>
      <c r="F542" s="38"/>
    </row>
    <row r="543" spans="1:9" s="40" customFormat="1" ht="15.75" customHeight="1" x14ac:dyDescent="0.25">
      <c r="A543" s="36" t="s">
        <v>171</v>
      </c>
      <c r="B543" s="37" t="s">
        <v>188</v>
      </c>
      <c r="C543" s="50">
        <v>3417</v>
      </c>
      <c r="D543" s="50">
        <v>3416.79</v>
      </c>
      <c r="E543" s="53">
        <f t="shared" si="31"/>
        <v>0.99993854258121162</v>
      </c>
      <c r="F543" s="38"/>
      <c r="I543" s="92"/>
    </row>
    <row r="544" spans="1:9" s="40" customFormat="1" ht="33" customHeight="1" x14ac:dyDescent="0.25">
      <c r="A544" s="36" t="s">
        <v>349</v>
      </c>
      <c r="B544" s="37" t="s">
        <v>373</v>
      </c>
      <c r="C544" s="50">
        <v>3400</v>
      </c>
      <c r="D544" s="50">
        <v>3334.73</v>
      </c>
      <c r="E544" s="53">
        <f t="shared" si="31"/>
        <v>0.9808029411764706</v>
      </c>
      <c r="F544" s="38"/>
      <c r="I544" s="92"/>
    </row>
    <row r="545" spans="1:9" s="40" customFormat="1" ht="15.75" customHeight="1" x14ac:dyDescent="0.25">
      <c r="A545" s="36" t="s">
        <v>120</v>
      </c>
      <c r="B545" s="37" t="s">
        <v>358</v>
      </c>
      <c r="C545" s="50">
        <v>30375</v>
      </c>
      <c r="D545" s="50">
        <v>30375</v>
      </c>
      <c r="E545" s="53">
        <f t="shared" si="31"/>
        <v>1</v>
      </c>
      <c r="F545" s="38"/>
      <c r="I545" s="92"/>
    </row>
    <row r="546" spans="1:9" s="48" customFormat="1" ht="30" customHeight="1" x14ac:dyDescent="0.3">
      <c r="A546" s="18" t="s">
        <v>217</v>
      </c>
      <c r="B546" s="59" t="s">
        <v>218</v>
      </c>
      <c r="C546" s="60">
        <f>SUM(C547:C551)</f>
        <v>222347.5</v>
      </c>
      <c r="D546" s="60">
        <f>SUM(D547:D551)</f>
        <v>22347.5</v>
      </c>
      <c r="E546" s="57">
        <f t="shared" si="31"/>
        <v>0.10050708912850381</v>
      </c>
      <c r="F546" s="27"/>
    </row>
    <row r="547" spans="1:9" s="40" customFormat="1" ht="50.4" customHeight="1" x14ac:dyDescent="0.25">
      <c r="A547" s="36" t="s">
        <v>211</v>
      </c>
      <c r="B547" s="37" t="s">
        <v>256</v>
      </c>
      <c r="C547" s="50">
        <v>2000</v>
      </c>
      <c r="D547" s="50">
        <v>2000</v>
      </c>
      <c r="E547" s="53">
        <f t="shared" si="31"/>
        <v>1</v>
      </c>
      <c r="F547" s="38"/>
      <c r="G547" s="92"/>
    </row>
    <row r="548" spans="1:9" s="40" customFormat="1" ht="19.95" customHeight="1" x14ac:dyDescent="0.25">
      <c r="A548" s="36" t="s">
        <v>136</v>
      </c>
      <c r="B548" s="37" t="s">
        <v>12</v>
      </c>
      <c r="C548" s="50">
        <v>17160</v>
      </c>
      <c r="D548" s="50">
        <v>17160</v>
      </c>
      <c r="E548" s="53">
        <f t="shared" ref="E548:E549" si="32">SUM(D548/C548)</f>
        <v>1</v>
      </c>
      <c r="F548" s="38"/>
      <c r="G548" s="92"/>
    </row>
    <row r="549" spans="1:9" s="40" customFormat="1" ht="19.95" customHeight="1" x14ac:dyDescent="0.25">
      <c r="A549" s="36" t="s">
        <v>137</v>
      </c>
      <c r="B549" s="37" t="s">
        <v>23</v>
      </c>
      <c r="C549" s="50">
        <v>202660</v>
      </c>
      <c r="D549" s="50">
        <v>2660</v>
      </c>
      <c r="E549" s="53">
        <f t="shared" si="32"/>
        <v>1.3125431757623606E-2</v>
      </c>
      <c r="F549" s="38"/>
      <c r="G549" s="92"/>
    </row>
    <row r="550" spans="1:9" s="40" customFormat="1" ht="15.75" customHeight="1" x14ac:dyDescent="0.25">
      <c r="A550" s="36" t="s">
        <v>124</v>
      </c>
      <c r="B550" s="37" t="s">
        <v>167</v>
      </c>
      <c r="C550" s="50">
        <v>462</v>
      </c>
      <c r="D550" s="50">
        <v>462</v>
      </c>
      <c r="E550" s="53">
        <f t="shared" si="31"/>
        <v>1</v>
      </c>
      <c r="F550" s="38"/>
      <c r="I550" s="92"/>
    </row>
    <row r="551" spans="1:9" s="40" customFormat="1" ht="15.75" customHeight="1" x14ac:dyDescent="0.25">
      <c r="A551" s="36" t="s">
        <v>138</v>
      </c>
      <c r="B551" s="37" t="s">
        <v>174</v>
      </c>
      <c r="C551" s="50">
        <v>65.5</v>
      </c>
      <c r="D551" s="50">
        <v>65.5</v>
      </c>
      <c r="E551" s="53">
        <f t="shared" si="31"/>
        <v>1</v>
      </c>
      <c r="F551" s="38"/>
      <c r="I551" s="92"/>
    </row>
    <row r="552" spans="1:9" s="29" customFormat="1" ht="37.5" customHeight="1" thickBot="1" x14ac:dyDescent="0.35">
      <c r="A552" s="16" t="s">
        <v>0</v>
      </c>
      <c r="B552" s="75" t="s">
        <v>54</v>
      </c>
      <c r="C552" s="74">
        <f>SUM(C553+C572+C589+C597+C617+C640+C642+C644+C646)</f>
        <v>9295695.7899999991</v>
      </c>
      <c r="D552" s="74">
        <f>SUM(D553+D572+D589+D597+D617+D640+D642+D644+D646)</f>
        <v>9050287.879999999</v>
      </c>
      <c r="E552" s="73">
        <f t="shared" si="31"/>
        <v>0.9735998342088602</v>
      </c>
      <c r="F552" s="8"/>
    </row>
    <row r="553" spans="1:9" s="29" customFormat="1" ht="36.75" customHeight="1" thickTop="1" x14ac:dyDescent="0.3">
      <c r="A553" s="18" t="s">
        <v>184</v>
      </c>
      <c r="B553" s="55" t="s">
        <v>185</v>
      </c>
      <c r="C553" s="56">
        <f>SUM(C554:C571)</f>
        <v>779218</v>
      </c>
      <c r="D553" s="56">
        <f>SUM(D554:D571)</f>
        <v>774553.95</v>
      </c>
      <c r="E553" s="57">
        <f t="shared" si="31"/>
        <v>0.99401444781819714</v>
      </c>
      <c r="F553" s="20"/>
    </row>
    <row r="554" spans="1:9" s="40" customFormat="1" ht="17.100000000000001" customHeight="1" x14ac:dyDescent="0.25">
      <c r="A554" s="36" t="s">
        <v>118</v>
      </c>
      <c r="B554" s="37" t="s">
        <v>176</v>
      </c>
      <c r="C554" s="50">
        <v>14096</v>
      </c>
      <c r="D554" s="50">
        <v>14094.75</v>
      </c>
      <c r="E554" s="53">
        <f t="shared" si="31"/>
        <v>0.99991132236095348</v>
      </c>
      <c r="F554" s="38"/>
      <c r="H554" s="92"/>
    </row>
    <row r="555" spans="1:9" s="40" customFormat="1" ht="17.100000000000001" customHeight="1" x14ac:dyDescent="0.25">
      <c r="A555" s="36" t="s">
        <v>137</v>
      </c>
      <c r="B555" s="37" t="s">
        <v>23</v>
      </c>
      <c r="C555" s="50">
        <v>488258</v>
      </c>
      <c r="D555" s="50">
        <v>486367.61</v>
      </c>
      <c r="E555" s="53">
        <f t="shared" si="31"/>
        <v>0.99612829692498639</v>
      </c>
      <c r="F555" s="38"/>
    </row>
    <row r="556" spans="1:9" s="40" customFormat="1" ht="17.100000000000001" customHeight="1" x14ac:dyDescent="0.25">
      <c r="A556" s="36" t="s">
        <v>123</v>
      </c>
      <c r="B556" s="37" t="s">
        <v>2</v>
      </c>
      <c r="C556" s="50">
        <v>37927</v>
      </c>
      <c r="D556" s="50">
        <v>37925.410000000003</v>
      </c>
      <c r="E556" s="53">
        <f t="shared" si="31"/>
        <v>0.99995807735913733</v>
      </c>
      <c r="F556" s="38"/>
    </row>
    <row r="557" spans="1:9" s="40" customFormat="1" ht="17.100000000000001" customHeight="1" x14ac:dyDescent="0.25">
      <c r="A557" s="36" t="s">
        <v>124</v>
      </c>
      <c r="B557" s="37" t="s">
        <v>167</v>
      </c>
      <c r="C557" s="50">
        <v>93100</v>
      </c>
      <c r="D557" s="50">
        <v>90701.1</v>
      </c>
      <c r="E557" s="53">
        <f t="shared" si="31"/>
        <v>0.97423308270676701</v>
      </c>
      <c r="F557" s="38"/>
    </row>
    <row r="558" spans="1:9" s="40" customFormat="1" ht="17.100000000000001" customHeight="1" x14ac:dyDescent="0.25">
      <c r="A558" s="36" t="s">
        <v>138</v>
      </c>
      <c r="B558" s="37" t="s">
        <v>8</v>
      </c>
      <c r="C558" s="50">
        <v>12874</v>
      </c>
      <c r="D558" s="50">
        <v>12519.17</v>
      </c>
      <c r="E558" s="53">
        <f t="shared" si="31"/>
        <v>0.97243824763088393</v>
      </c>
      <c r="F558" s="38"/>
    </row>
    <row r="559" spans="1:9" s="40" customFormat="1" ht="17.100000000000001" customHeight="1" x14ac:dyDescent="0.25">
      <c r="A559" s="36" t="s">
        <v>114</v>
      </c>
      <c r="B559" s="37" t="s">
        <v>82</v>
      </c>
      <c r="C559" s="50">
        <v>19973</v>
      </c>
      <c r="D559" s="50">
        <v>19970.810000000001</v>
      </c>
      <c r="E559" s="53">
        <f t="shared" si="31"/>
        <v>0.99989035197516651</v>
      </c>
      <c r="F559" s="38"/>
    </row>
    <row r="560" spans="1:9" s="40" customFormat="1" ht="17.100000000000001" customHeight="1" x14ac:dyDescent="0.25">
      <c r="A560" s="36" t="s">
        <v>186</v>
      </c>
      <c r="B560" s="37" t="s">
        <v>187</v>
      </c>
      <c r="C560" s="50">
        <v>46800</v>
      </c>
      <c r="D560" s="50">
        <v>46800</v>
      </c>
      <c r="E560" s="53">
        <f t="shared" si="31"/>
        <v>1</v>
      </c>
      <c r="F560" s="38"/>
    </row>
    <row r="561" spans="1:8" s="40" customFormat="1" ht="17.100000000000001" customHeight="1" x14ac:dyDescent="0.25">
      <c r="A561" s="36" t="s">
        <v>127</v>
      </c>
      <c r="B561" s="37" t="s">
        <v>78</v>
      </c>
      <c r="C561" s="50">
        <v>3767</v>
      </c>
      <c r="D561" s="50">
        <v>3765.94</v>
      </c>
      <c r="E561" s="53">
        <f t="shared" si="31"/>
        <v>0.9997186089726573</v>
      </c>
      <c r="F561" s="38"/>
    </row>
    <row r="562" spans="1:8" s="40" customFormat="1" ht="17.100000000000001" customHeight="1" x14ac:dyDescent="0.25">
      <c r="A562" s="36" t="s">
        <v>151</v>
      </c>
      <c r="B562" s="37" t="s">
        <v>5</v>
      </c>
      <c r="C562" s="50">
        <v>16000</v>
      </c>
      <c r="D562" s="50">
        <v>16000</v>
      </c>
      <c r="E562" s="53">
        <f t="shared" si="31"/>
        <v>1</v>
      </c>
      <c r="F562" s="38"/>
    </row>
    <row r="563" spans="1:8" s="40" customFormat="1" ht="17.100000000000001" customHeight="1" x14ac:dyDescent="0.25">
      <c r="A563" s="36" t="s">
        <v>115</v>
      </c>
      <c r="B563" s="37" t="s">
        <v>26</v>
      </c>
      <c r="C563" s="50">
        <v>2640</v>
      </c>
      <c r="D563" s="50">
        <v>2640</v>
      </c>
      <c r="E563" s="53">
        <f t="shared" si="31"/>
        <v>1</v>
      </c>
      <c r="F563" s="38"/>
    </row>
    <row r="564" spans="1:8" s="40" customFormat="1" ht="17.100000000000001" customHeight="1" x14ac:dyDescent="0.25">
      <c r="A564" s="36" t="s">
        <v>139</v>
      </c>
      <c r="B564" s="37" t="s">
        <v>155</v>
      </c>
      <c r="C564" s="50">
        <v>220</v>
      </c>
      <c r="D564" s="50">
        <v>220</v>
      </c>
      <c r="E564" s="53">
        <f t="shared" si="31"/>
        <v>1</v>
      </c>
      <c r="F564" s="38"/>
    </row>
    <row r="565" spans="1:8" s="40" customFormat="1" ht="17.100000000000001" customHeight="1" x14ac:dyDescent="0.25">
      <c r="A565" s="36" t="s">
        <v>109</v>
      </c>
      <c r="B565" s="37" t="s">
        <v>25</v>
      </c>
      <c r="C565" s="50">
        <v>10354</v>
      </c>
      <c r="D565" s="50">
        <v>10353.14</v>
      </c>
      <c r="E565" s="53">
        <f t="shared" si="31"/>
        <v>0.99991694031292244</v>
      </c>
      <c r="F565" s="38"/>
    </row>
    <row r="566" spans="1:8" s="40" customFormat="1" ht="19.5" customHeight="1" x14ac:dyDescent="0.25">
      <c r="A566" s="32" t="s">
        <v>170</v>
      </c>
      <c r="B566" s="37" t="s">
        <v>270</v>
      </c>
      <c r="C566" s="50">
        <v>3821</v>
      </c>
      <c r="D566" s="50">
        <v>3820.37</v>
      </c>
      <c r="E566" s="53">
        <f t="shared" si="31"/>
        <v>0.99983512169589106</v>
      </c>
      <c r="F566" s="38"/>
    </row>
    <row r="567" spans="1:8" s="40" customFormat="1" ht="17.100000000000001" customHeight="1" x14ac:dyDescent="0.25">
      <c r="A567" s="36" t="s">
        <v>113</v>
      </c>
      <c r="B567" s="37" t="s">
        <v>3</v>
      </c>
      <c r="C567" s="50">
        <v>696</v>
      </c>
      <c r="D567" s="50">
        <v>695.05</v>
      </c>
      <c r="E567" s="53">
        <f t="shared" si="31"/>
        <v>0.99863505747126435</v>
      </c>
      <c r="F567" s="38"/>
    </row>
    <row r="568" spans="1:8" s="40" customFormat="1" ht="17.100000000000001" customHeight="1" x14ac:dyDescent="0.25">
      <c r="A568" s="36" t="s">
        <v>125</v>
      </c>
      <c r="B568" s="37" t="s">
        <v>175</v>
      </c>
      <c r="C568" s="50">
        <v>22725</v>
      </c>
      <c r="D568" s="50">
        <v>22724.21</v>
      </c>
      <c r="E568" s="53">
        <f t="shared" si="31"/>
        <v>0.99996523652365232</v>
      </c>
      <c r="F568" s="38"/>
    </row>
    <row r="569" spans="1:8" s="40" customFormat="1" ht="17.100000000000001" customHeight="1" x14ac:dyDescent="0.25">
      <c r="A569" s="36" t="s">
        <v>356</v>
      </c>
      <c r="B569" s="37" t="s">
        <v>368</v>
      </c>
      <c r="C569" s="50">
        <v>1858</v>
      </c>
      <c r="D569" s="50">
        <v>1847.95</v>
      </c>
      <c r="E569" s="53">
        <f t="shared" si="31"/>
        <v>0.99459095801937569</v>
      </c>
      <c r="F569" s="38"/>
    </row>
    <row r="570" spans="1:8" s="40" customFormat="1" ht="17.100000000000001" customHeight="1" x14ac:dyDescent="0.25">
      <c r="A570" s="36" t="s">
        <v>162</v>
      </c>
      <c r="B570" s="37" t="s">
        <v>163</v>
      </c>
      <c r="C570" s="50">
        <v>4050</v>
      </c>
      <c r="D570" s="50">
        <v>4050</v>
      </c>
      <c r="E570" s="53">
        <f t="shared" si="31"/>
        <v>1</v>
      </c>
      <c r="F570" s="38"/>
    </row>
    <row r="571" spans="1:8" s="40" customFormat="1" ht="34.5" customHeight="1" x14ac:dyDescent="0.25">
      <c r="A571" s="36" t="s">
        <v>349</v>
      </c>
      <c r="B571" s="37" t="s">
        <v>373</v>
      </c>
      <c r="C571" s="50">
        <v>59</v>
      </c>
      <c r="D571" s="50">
        <v>58.44</v>
      </c>
      <c r="E571" s="53">
        <f t="shared" si="31"/>
        <v>0.99050847457627111</v>
      </c>
      <c r="F571" s="38"/>
    </row>
    <row r="572" spans="1:8" s="28" customFormat="1" ht="31.5" customHeight="1" x14ac:dyDescent="0.3">
      <c r="A572" s="18" t="s">
        <v>55</v>
      </c>
      <c r="B572" s="55" t="s">
        <v>56</v>
      </c>
      <c r="C572" s="56">
        <f>SUM(C573:C588)</f>
        <v>2675058</v>
      </c>
      <c r="D572" s="56">
        <f>SUM(D573:D588)</f>
        <v>2547521.9700000002</v>
      </c>
      <c r="E572" s="57">
        <f t="shared" si="31"/>
        <v>0.95232401316158388</v>
      </c>
      <c r="F572" s="19"/>
    </row>
    <row r="573" spans="1:8" s="40" customFormat="1" ht="15.6" x14ac:dyDescent="0.25">
      <c r="A573" s="36" t="s">
        <v>118</v>
      </c>
      <c r="B573" s="37" t="s">
        <v>176</v>
      </c>
      <c r="C573" s="50">
        <v>1500</v>
      </c>
      <c r="D573" s="50">
        <v>1500</v>
      </c>
      <c r="E573" s="53">
        <f t="shared" si="31"/>
        <v>1</v>
      </c>
      <c r="F573" s="38"/>
      <c r="H573" s="92"/>
    </row>
    <row r="574" spans="1:8" s="40" customFormat="1" ht="15.6" x14ac:dyDescent="0.25">
      <c r="A574" s="36">
        <v>4010</v>
      </c>
      <c r="B574" s="37" t="s">
        <v>23</v>
      </c>
      <c r="C574" s="50">
        <v>1247251</v>
      </c>
      <c r="D574" s="50">
        <v>1247251</v>
      </c>
      <c r="E574" s="53">
        <f t="shared" si="31"/>
        <v>1</v>
      </c>
      <c r="F574" s="38"/>
    </row>
    <row r="575" spans="1:8" s="40" customFormat="1" ht="15.6" x14ac:dyDescent="0.25">
      <c r="A575" s="36">
        <v>4040</v>
      </c>
      <c r="B575" s="37" t="s">
        <v>2</v>
      </c>
      <c r="C575" s="50">
        <v>91361</v>
      </c>
      <c r="D575" s="50">
        <v>91360.29</v>
      </c>
      <c r="E575" s="53">
        <f t="shared" si="31"/>
        <v>0.99999222863147286</v>
      </c>
      <c r="F575" s="38"/>
    </row>
    <row r="576" spans="1:8" s="40" customFormat="1" ht="15.6" x14ac:dyDescent="0.25">
      <c r="A576" s="36">
        <v>4110</v>
      </c>
      <c r="B576" s="37" t="s">
        <v>84</v>
      </c>
      <c r="C576" s="50">
        <v>219039</v>
      </c>
      <c r="D576" s="50">
        <v>219039</v>
      </c>
      <c r="E576" s="53">
        <f t="shared" si="31"/>
        <v>1</v>
      </c>
      <c r="F576" s="38"/>
    </row>
    <row r="577" spans="1:6" s="40" customFormat="1" ht="15.6" x14ac:dyDescent="0.25">
      <c r="A577" s="36">
        <v>4120</v>
      </c>
      <c r="B577" s="41" t="s">
        <v>85</v>
      </c>
      <c r="C577" s="50">
        <v>24235</v>
      </c>
      <c r="D577" s="50">
        <v>24235</v>
      </c>
      <c r="E577" s="53">
        <f t="shared" si="31"/>
        <v>1</v>
      </c>
      <c r="F577" s="38"/>
    </row>
    <row r="578" spans="1:6" s="40" customFormat="1" ht="15.6" x14ac:dyDescent="0.25">
      <c r="A578" s="36" t="s">
        <v>153</v>
      </c>
      <c r="B578" s="41" t="s">
        <v>154</v>
      </c>
      <c r="C578" s="50">
        <v>500</v>
      </c>
      <c r="D578" s="50">
        <v>500</v>
      </c>
      <c r="E578" s="53">
        <f t="shared" si="31"/>
        <v>1</v>
      </c>
      <c r="F578" s="38"/>
    </row>
    <row r="579" spans="1:6" s="40" customFormat="1" ht="15.6" x14ac:dyDescent="0.25">
      <c r="A579" s="36">
        <v>4210</v>
      </c>
      <c r="B579" s="37" t="s">
        <v>82</v>
      </c>
      <c r="C579" s="50">
        <v>9583</v>
      </c>
      <c r="D579" s="50">
        <v>9581.33</v>
      </c>
      <c r="E579" s="53">
        <f t="shared" ref="E579:E646" si="33">SUM(D579/C579)</f>
        <v>0.99982573306897626</v>
      </c>
      <c r="F579" s="38"/>
    </row>
    <row r="580" spans="1:6" s="40" customFormat="1" ht="15.6" x14ac:dyDescent="0.25">
      <c r="A580" s="36">
        <v>4220</v>
      </c>
      <c r="B580" s="37" t="s">
        <v>187</v>
      </c>
      <c r="C580" s="50">
        <v>41000</v>
      </c>
      <c r="D580" s="50">
        <v>40999.449999999997</v>
      </c>
      <c r="E580" s="53">
        <f t="shared" si="33"/>
        <v>0.99998658536585361</v>
      </c>
      <c r="F580" s="38"/>
    </row>
    <row r="581" spans="1:6" s="40" customFormat="1" ht="16.5" customHeight="1" x14ac:dyDescent="0.25">
      <c r="A581" s="36">
        <v>4260</v>
      </c>
      <c r="B581" s="41" t="s">
        <v>5</v>
      </c>
      <c r="C581" s="50">
        <v>153000</v>
      </c>
      <c r="D581" s="50">
        <v>153000</v>
      </c>
      <c r="E581" s="53">
        <f t="shared" si="33"/>
        <v>1</v>
      </c>
      <c r="F581" s="38"/>
    </row>
    <row r="582" spans="1:6" s="40" customFormat="1" ht="15.6" x14ac:dyDescent="0.25">
      <c r="A582" s="36" t="s">
        <v>115</v>
      </c>
      <c r="B582" s="37" t="s">
        <v>26</v>
      </c>
      <c r="C582" s="50">
        <v>25400</v>
      </c>
      <c r="D582" s="50">
        <v>25399.62</v>
      </c>
      <c r="E582" s="53">
        <f t="shared" si="33"/>
        <v>0.99998503937007865</v>
      </c>
      <c r="F582" s="38"/>
    </row>
    <row r="583" spans="1:6" s="40" customFormat="1" ht="15.6" x14ac:dyDescent="0.25">
      <c r="A583" s="36" t="s">
        <v>139</v>
      </c>
      <c r="B583" s="37" t="s">
        <v>140</v>
      </c>
      <c r="C583" s="50">
        <v>590</v>
      </c>
      <c r="D583" s="50">
        <v>590</v>
      </c>
      <c r="E583" s="53">
        <f t="shared" si="33"/>
        <v>1</v>
      </c>
      <c r="F583" s="38"/>
    </row>
    <row r="584" spans="1:6" s="40" customFormat="1" ht="15.6" x14ac:dyDescent="0.25">
      <c r="A584" s="36">
        <v>4300</v>
      </c>
      <c r="B584" s="37" t="s">
        <v>79</v>
      </c>
      <c r="C584" s="50">
        <v>12069</v>
      </c>
      <c r="D584" s="50">
        <v>12068.34</v>
      </c>
      <c r="E584" s="53">
        <f t="shared" si="33"/>
        <v>0.99994531444195878</v>
      </c>
      <c r="F584" s="38"/>
    </row>
    <row r="585" spans="1:6" s="40" customFormat="1" ht="15.6" x14ac:dyDescent="0.25">
      <c r="A585" s="36" t="s">
        <v>170</v>
      </c>
      <c r="B585" s="37" t="s">
        <v>270</v>
      </c>
      <c r="C585" s="50">
        <v>468</v>
      </c>
      <c r="D585" s="50">
        <v>467.47</v>
      </c>
      <c r="E585" s="53">
        <f t="shared" si="33"/>
        <v>0.99886752136752144</v>
      </c>
      <c r="F585" s="38"/>
    </row>
    <row r="586" spans="1:6" s="35" customFormat="1" ht="15.6" x14ac:dyDescent="0.25">
      <c r="A586" s="32">
        <v>4440</v>
      </c>
      <c r="B586" s="33" t="s">
        <v>9</v>
      </c>
      <c r="C586" s="50">
        <v>68772</v>
      </c>
      <c r="D586" s="50">
        <v>68772</v>
      </c>
      <c r="E586" s="53">
        <f t="shared" si="33"/>
        <v>1</v>
      </c>
      <c r="F586" s="34"/>
    </row>
    <row r="587" spans="1:6" s="35" customFormat="1" ht="15.75" customHeight="1" x14ac:dyDescent="0.25">
      <c r="A587" s="32" t="s">
        <v>171</v>
      </c>
      <c r="B587" s="33" t="s">
        <v>188</v>
      </c>
      <c r="C587" s="50">
        <v>290</v>
      </c>
      <c r="D587" s="50">
        <v>290</v>
      </c>
      <c r="E587" s="53">
        <f t="shared" ref="E587" si="34">SUM(D587/C587)</f>
        <v>1</v>
      </c>
      <c r="F587" s="34"/>
    </row>
    <row r="588" spans="1:6" s="35" customFormat="1" ht="15.75" customHeight="1" x14ac:dyDescent="0.25">
      <c r="A588" s="32" t="s">
        <v>120</v>
      </c>
      <c r="B588" s="33" t="s">
        <v>45</v>
      </c>
      <c r="C588" s="50">
        <v>780000</v>
      </c>
      <c r="D588" s="50">
        <v>652468.47</v>
      </c>
      <c r="E588" s="53">
        <f t="shared" si="33"/>
        <v>0.83649803846153847</v>
      </c>
      <c r="F588" s="34"/>
    </row>
    <row r="589" spans="1:6" s="35" customFormat="1" ht="24.75" customHeight="1" x14ac:dyDescent="0.3">
      <c r="A589" s="22" t="s">
        <v>261</v>
      </c>
      <c r="B589" s="64" t="s">
        <v>262</v>
      </c>
      <c r="C589" s="86">
        <f>SUM(C590:C596)</f>
        <v>979156</v>
      </c>
      <c r="D589" s="86">
        <f>SUM(D590:D596)</f>
        <v>966754.01</v>
      </c>
      <c r="E589" s="57">
        <f t="shared" si="33"/>
        <v>0.98733399989378612</v>
      </c>
      <c r="F589" s="34"/>
    </row>
    <row r="590" spans="1:6" s="35" customFormat="1" ht="65.25" customHeight="1" x14ac:dyDescent="0.25">
      <c r="A590" s="36" t="s">
        <v>339</v>
      </c>
      <c r="B590" s="41" t="s">
        <v>348</v>
      </c>
      <c r="C590" s="50">
        <v>880492</v>
      </c>
      <c r="D590" s="50">
        <v>868092.72</v>
      </c>
      <c r="E590" s="53">
        <f t="shared" si="33"/>
        <v>0.98591778233078775</v>
      </c>
      <c r="F590" s="34"/>
    </row>
    <row r="591" spans="1:6" s="40" customFormat="1" ht="15.6" x14ac:dyDescent="0.25">
      <c r="A591" s="36">
        <v>4010</v>
      </c>
      <c r="B591" s="37" t="s">
        <v>23</v>
      </c>
      <c r="C591" s="50">
        <v>76668</v>
      </c>
      <c r="D591" s="50">
        <v>76667.05</v>
      </c>
      <c r="E591" s="53">
        <f t="shared" si="33"/>
        <v>0.99998760891114946</v>
      </c>
      <c r="F591" s="38"/>
    </row>
    <row r="592" spans="1:6" s="40" customFormat="1" ht="15.6" x14ac:dyDescent="0.25">
      <c r="A592" s="36">
        <v>4040</v>
      </c>
      <c r="B592" s="37" t="s">
        <v>2</v>
      </c>
      <c r="C592" s="50">
        <v>4841</v>
      </c>
      <c r="D592" s="50">
        <v>4840.58</v>
      </c>
      <c r="E592" s="53">
        <f t="shared" si="33"/>
        <v>0.99991324106589541</v>
      </c>
      <c r="F592" s="38"/>
    </row>
    <row r="593" spans="1:8" s="40" customFormat="1" ht="15.6" x14ac:dyDescent="0.25">
      <c r="A593" s="36">
        <v>4110</v>
      </c>
      <c r="B593" s="37" t="s">
        <v>84</v>
      </c>
      <c r="C593" s="50">
        <v>13748</v>
      </c>
      <c r="D593" s="50">
        <v>13747.28</v>
      </c>
      <c r="E593" s="53">
        <f t="shared" si="33"/>
        <v>0.99994762874599952</v>
      </c>
      <c r="F593" s="38"/>
    </row>
    <row r="594" spans="1:8" s="40" customFormat="1" ht="15.6" x14ac:dyDescent="0.25">
      <c r="A594" s="36">
        <v>4120</v>
      </c>
      <c r="B594" s="41" t="s">
        <v>85</v>
      </c>
      <c r="C594" s="50">
        <v>1907</v>
      </c>
      <c r="D594" s="50">
        <v>1906.38</v>
      </c>
      <c r="E594" s="53">
        <f t="shared" si="33"/>
        <v>0.99967488201363408</v>
      </c>
      <c r="F594" s="38"/>
    </row>
    <row r="595" spans="1:8" s="40" customFormat="1" ht="15.6" x14ac:dyDescent="0.25">
      <c r="A595" s="36" t="s">
        <v>114</v>
      </c>
      <c r="B595" s="41" t="s">
        <v>4</v>
      </c>
      <c r="C595" s="50">
        <v>1000</v>
      </c>
      <c r="D595" s="50">
        <v>1000</v>
      </c>
      <c r="E595" s="53">
        <f t="shared" si="33"/>
        <v>1</v>
      </c>
      <c r="F595" s="38"/>
    </row>
    <row r="596" spans="1:8" s="40" customFormat="1" ht="15.6" x14ac:dyDescent="0.25">
      <c r="A596" s="36" t="s">
        <v>127</v>
      </c>
      <c r="B596" s="41" t="s">
        <v>21</v>
      </c>
      <c r="C596" s="50">
        <v>500</v>
      </c>
      <c r="D596" s="50">
        <v>500</v>
      </c>
      <c r="E596" s="53">
        <f t="shared" si="33"/>
        <v>1</v>
      </c>
      <c r="F596" s="38"/>
    </row>
    <row r="597" spans="1:8" s="24" customFormat="1" ht="30.75" customHeight="1" x14ac:dyDescent="0.3">
      <c r="A597" s="22" t="s">
        <v>70</v>
      </c>
      <c r="B597" s="64" t="s">
        <v>71</v>
      </c>
      <c r="C597" s="86">
        <f>SUM(C598:C616)</f>
        <v>2621752</v>
      </c>
      <c r="D597" s="86">
        <f>SUM(D598:D616)</f>
        <v>2584589.4799999995</v>
      </c>
      <c r="E597" s="57">
        <f t="shared" si="33"/>
        <v>0.98582531070825907</v>
      </c>
      <c r="F597" s="23"/>
    </row>
    <row r="598" spans="1:8" s="35" customFormat="1" ht="46.8" x14ac:dyDescent="0.25">
      <c r="A598" s="32" t="s">
        <v>339</v>
      </c>
      <c r="B598" s="41" t="s">
        <v>348</v>
      </c>
      <c r="C598" s="50">
        <v>36812</v>
      </c>
      <c r="D598" s="50">
        <v>0</v>
      </c>
      <c r="E598" s="53">
        <f t="shared" si="33"/>
        <v>0</v>
      </c>
      <c r="F598" s="34"/>
      <c r="H598" s="92"/>
    </row>
    <row r="599" spans="1:8" s="35" customFormat="1" ht="16.5" customHeight="1" x14ac:dyDescent="0.25">
      <c r="A599" s="32">
        <v>3020</v>
      </c>
      <c r="B599" s="33" t="s">
        <v>176</v>
      </c>
      <c r="C599" s="50">
        <v>541</v>
      </c>
      <c r="D599" s="50">
        <v>540.78</v>
      </c>
      <c r="E599" s="53">
        <f t="shared" ref="E599" si="35">SUM(D599/C599)</f>
        <v>0.99959334565619218</v>
      </c>
      <c r="F599" s="34"/>
      <c r="H599" s="92"/>
    </row>
    <row r="600" spans="1:8" s="35" customFormat="1" ht="15.6" x14ac:dyDescent="0.25">
      <c r="A600" s="32">
        <v>4010</v>
      </c>
      <c r="B600" s="43" t="s">
        <v>23</v>
      </c>
      <c r="C600" s="50">
        <v>1834464</v>
      </c>
      <c r="D600" s="50">
        <v>1834463.81</v>
      </c>
      <c r="E600" s="53">
        <f t="shared" si="33"/>
        <v>0.99999989642751241</v>
      </c>
      <c r="F600" s="38"/>
    </row>
    <row r="601" spans="1:8" s="35" customFormat="1" ht="15.6" x14ac:dyDescent="0.25">
      <c r="A601" s="32">
        <v>4040</v>
      </c>
      <c r="B601" s="43" t="s">
        <v>2</v>
      </c>
      <c r="C601" s="50">
        <v>143940</v>
      </c>
      <c r="D601" s="50">
        <v>143939.56</v>
      </c>
      <c r="E601" s="53">
        <f t="shared" si="33"/>
        <v>0.9999969431707656</v>
      </c>
      <c r="F601" s="38"/>
    </row>
    <row r="602" spans="1:8" s="35" customFormat="1" ht="15.6" x14ac:dyDescent="0.25">
      <c r="A602" s="32">
        <v>4110</v>
      </c>
      <c r="B602" s="43" t="s">
        <v>7</v>
      </c>
      <c r="C602" s="50">
        <v>330321</v>
      </c>
      <c r="D602" s="50">
        <v>330305.2</v>
      </c>
      <c r="E602" s="53">
        <f t="shared" si="33"/>
        <v>0.99995216773986517</v>
      </c>
      <c r="F602" s="38"/>
    </row>
    <row r="603" spans="1:8" s="35" customFormat="1" ht="15.6" x14ac:dyDescent="0.25">
      <c r="A603" s="32">
        <v>4120</v>
      </c>
      <c r="B603" s="43" t="s">
        <v>8</v>
      </c>
      <c r="C603" s="50">
        <v>34536</v>
      </c>
      <c r="D603" s="50">
        <v>34486.800000000003</v>
      </c>
      <c r="E603" s="53">
        <f t="shared" si="33"/>
        <v>0.99857539958304387</v>
      </c>
      <c r="F603" s="38"/>
    </row>
    <row r="604" spans="1:8" s="35" customFormat="1" ht="15.6" x14ac:dyDescent="0.25">
      <c r="A604" s="32" t="s">
        <v>169</v>
      </c>
      <c r="B604" s="37" t="s">
        <v>146</v>
      </c>
      <c r="C604" s="50">
        <v>40152</v>
      </c>
      <c r="D604" s="50">
        <v>40152</v>
      </c>
      <c r="E604" s="53">
        <f t="shared" si="33"/>
        <v>1</v>
      </c>
      <c r="F604" s="34"/>
    </row>
    <row r="605" spans="1:8" s="35" customFormat="1" ht="15.6" x14ac:dyDescent="0.25">
      <c r="A605" s="32" t="s">
        <v>153</v>
      </c>
      <c r="B605" s="37" t="s">
        <v>154</v>
      </c>
      <c r="C605" s="50">
        <v>7200</v>
      </c>
      <c r="D605" s="50">
        <v>7200</v>
      </c>
      <c r="E605" s="53">
        <f t="shared" si="33"/>
        <v>1</v>
      </c>
      <c r="F605" s="38"/>
    </row>
    <row r="606" spans="1:8" s="35" customFormat="1" ht="15.6" x14ac:dyDescent="0.25">
      <c r="A606" s="32">
        <v>4210</v>
      </c>
      <c r="B606" s="43" t="s">
        <v>86</v>
      </c>
      <c r="C606" s="50">
        <v>11872</v>
      </c>
      <c r="D606" s="50">
        <v>11871.38</v>
      </c>
      <c r="E606" s="53">
        <f t="shared" si="33"/>
        <v>0.99994777628032339</v>
      </c>
      <c r="F606" s="34"/>
    </row>
    <row r="607" spans="1:8" s="35" customFormat="1" ht="15.6" x14ac:dyDescent="0.25">
      <c r="A607" s="32" t="s">
        <v>127</v>
      </c>
      <c r="B607" s="43" t="s">
        <v>78</v>
      </c>
      <c r="C607" s="50">
        <v>18637</v>
      </c>
      <c r="D607" s="50">
        <v>18626.12</v>
      </c>
      <c r="E607" s="53">
        <f t="shared" si="33"/>
        <v>0.99941621505607126</v>
      </c>
      <c r="F607" s="34"/>
    </row>
    <row r="608" spans="1:8" s="35" customFormat="1" ht="15.6" x14ac:dyDescent="0.25">
      <c r="A608" s="32">
        <v>4260</v>
      </c>
      <c r="B608" s="43" t="s">
        <v>5</v>
      </c>
      <c r="C608" s="50">
        <v>23900</v>
      </c>
      <c r="D608" s="50">
        <v>23742.54</v>
      </c>
      <c r="E608" s="53">
        <f t="shared" si="33"/>
        <v>0.99341171548117158</v>
      </c>
      <c r="F608" s="34"/>
    </row>
    <row r="609" spans="1:8" s="35" customFormat="1" ht="15.6" x14ac:dyDescent="0.25">
      <c r="A609" s="32">
        <v>4270</v>
      </c>
      <c r="B609" s="43" t="s">
        <v>83</v>
      </c>
      <c r="C609" s="50">
        <v>4049</v>
      </c>
      <c r="D609" s="50">
        <v>4048.54</v>
      </c>
      <c r="E609" s="53">
        <f t="shared" si="33"/>
        <v>0.99988639170165472</v>
      </c>
      <c r="F609" s="34"/>
    </row>
    <row r="610" spans="1:8" s="35" customFormat="1" ht="15.6" x14ac:dyDescent="0.25">
      <c r="A610" s="32" t="s">
        <v>139</v>
      </c>
      <c r="B610" s="43" t="s">
        <v>140</v>
      </c>
      <c r="C610" s="50">
        <v>1430</v>
      </c>
      <c r="D610" s="50">
        <v>1430</v>
      </c>
      <c r="E610" s="53">
        <f t="shared" si="33"/>
        <v>1</v>
      </c>
      <c r="F610" s="34"/>
    </row>
    <row r="611" spans="1:8" s="35" customFormat="1" ht="15.6" x14ac:dyDescent="0.25">
      <c r="A611" s="32">
        <v>4300</v>
      </c>
      <c r="B611" s="43" t="s">
        <v>79</v>
      </c>
      <c r="C611" s="50">
        <v>28710</v>
      </c>
      <c r="D611" s="50">
        <v>28596.01</v>
      </c>
      <c r="E611" s="53">
        <f t="shared" si="33"/>
        <v>0.99602960640891669</v>
      </c>
      <c r="F611" s="34"/>
    </row>
    <row r="612" spans="1:8" s="35" customFormat="1" ht="15.6" x14ac:dyDescent="0.25">
      <c r="A612" s="32" t="s">
        <v>170</v>
      </c>
      <c r="B612" s="37" t="s">
        <v>270</v>
      </c>
      <c r="C612" s="50">
        <v>3480</v>
      </c>
      <c r="D612" s="50">
        <v>3479.32</v>
      </c>
      <c r="E612" s="53">
        <f t="shared" si="33"/>
        <v>0.99980459770114949</v>
      </c>
      <c r="F612" s="34"/>
    </row>
    <row r="613" spans="1:8" s="35" customFormat="1" ht="15.6" x14ac:dyDescent="0.25">
      <c r="A613" s="32" t="s">
        <v>113</v>
      </c>
      <c r="B613" s="43" t="s">
        <v>3</v>
      </c>
      <c r="C613" s="50">
        <v>333</v>
      </c>
      <c r="D613" s="50">
        <v>332.5</v>
      </c>
      <c r="E613" s="53">
        <f t="shared" si="33"/>
        <v>0.99849849849849848</v>
      </c>
      <c r="F613" s="34"/>
    </row>
    <row r="614" spans="1:8" s="35" customFormat="1" ht="15.6" x14ac:dyDescent="0.25">
      <c r="A614" s="32">
        <v>4440</v>
      </c>
      <c r="B614" s="43" t="s">
        <v>9</v>
      </c>
      <c r="C614" s="50">
        <v>100314</v>
      </c>
      <c r="D614" s="50">
        <v>100314</v>
      </c>
      <c r="E614" s="53">
        <f t="shared" si="33"/>
        <v>1</v>
      </c>
      <c r="F614" s="34"/>
    </row>
    <row r="615" spans="1:8" s="35" customFormat="1" ht="18" customHeight="1" x14ac:dyDescent="0.25">
      <c r="A615" s="32" t="s">
        <v>171</v>
      </c>
      <c r="B615" s="33" t="s">
        <v>188</v>
      </c>
      <c r="C615" s="50">
        <v>440</v>
      </c>
      <c r="D615" s="50">
        <v>440</v>
      </c>
      <c r="E615" s="53">
        <f t="shared" si="33"/>
        <v>1</v>
      </c>
      <c r="F615" s="34"/>
    </row>
    <row r="616" spans="1:8" s="35" customFormat="1" ht="37.5" customHeight="1" x14ac:dyDescent="0.25">
      <c r="A616" s="32" t="s">
        <v>349</v>
      </c>
      <c r="B616" s="33" t="s">
        <v>373</v>
      </c>
      <c r="C616" s="50">
        <v>621</v>
      </c>
      <c r="D616" s="50">
        <v>620.91999999999996</v>
      </c>
      <c r="E616" s="53">
        <f t="shared" si="33"/>
        <v>0.99987117552334936</v>
      </c>
      <c r="F616" s="34"/>
    </row>
    <row r="617" spans="1:8" s="24" customFormat="1" ht="27" customHeight="1" x14ac:dyDescent="0.3">
      <c r="A617" s="22" t="s">
        <v>57</v>
      </c>
      <c r="B617" s="62" t="s">
        <v>58</v>
      </c>
      <c r="C617" s="86">
        <f>SUM(C618:C639)</f>
        <v>1903867.43</v>
      </c>
      <c r="D617" s="86">
        <f>SUM(D618:D639)</f>
        <v>1899882.25</v>
      </c>
      <c r="E617" s="57">
        <f t="shared" si="33"/>
        <v>0.99790679753369171</v>
      </c>
      <c r="F617" s="23"/>
    </row>
    <row r="618" spans="1:8" s="35" customFormat="1" ht="15.6" x14ac:dyDescent="0.25">
      <c r="A618" s="32">
        <v>3020</v>
      </c>
      <c r="B618" s="33" t="s">
        <v>176</v>
      </c>
      <c r="C618" s="50">
        <v>1000</v>
      </c>
      <c r="D618" s="50">
        <v>984.87</v>
      </c>
      <c r="E618" s="53">
        <f t="shared" si="33"/>
        <v>0.98487000000000002</v>
      </c>
      <c r="F618" s="34"/>
      <c r="H618" s="92"/>
    </row>
    <row r="619" spans="1:8" s="35" customFormat="1" ht="15.6" x14ac:dyDescent="0.25">
      <c r="A619" s="32">
        <v>4010</v>
      </c>
      <c r="B619" s="43" t="s">
        <v>23</v>
      </c>
      <c r="C619" s="50">
        <v>943438</v>
      </c>
      <c r="D619" s="51">
        <v>942691.56</v>
      </c>
      <c r="E619" s="53">
        <f t="shared" si="33"/>
        <v>0.99920880863395378</v>
      </c>
      <c r="F619" s="38"/>
    </row>
    <row r="620" spans="1:8" s="35" customFormat="1" ht="15.6" x14ac:dyDescent="0.25">
      <c r="A620" s="32">
        <v>4040</v>
      </c>
      <c r="B620" s="33" t="s">
        <v>2</v>
      </c>
      <c r="C620" s="50">
        <v>69807</v>
      </c>
      <c r="D620" s="50">
        <v>69806.89</v>
      </c>
      <c r="E620" s="53">
        <f t="shared" si="33"/>
        <v>0.99999842422679674</v>
      </c>
      <c r="F620" s="38"/>
    </row>
    <row r="621" spans="1:8" s="35" customFormat="1" ht="15.6" x14ac:dyDescent="0.25">
      <c r="A621" s="32">
        <v>4110</v>
      </c>
      <c r="B621" s="33" t="s">
        <v>7</v>
      </c>
      <c r="C621" s="50">
        <v>164760</v>
      </c>
      <c r="D621" s="50">
        <v>164410.85999999999</v>
      </c>
      <c r="E621" s="53">
        <f t="shared" si="33"/>
        <v>0.99788091769847043</v>
      </c>
      <c r="F621" s="38"/>
    </row>
    <row r="622" spans="1:8" s="35" customFormat="1" ht="15.6" x14ac:dyDescent="0.25">
      <c r="A622" s="32">
        <v>4120</v>
      </c>
      <c r="B622" s="33" t="s">
        <v>85</v>
      </c>
      <c r="C622" s="50">
        <v>19897</v>
      </c>
      <c r="D622" s="50">
        <v>19864.5</v>
      </c>
      <c r="E622" s="53">
        <f t="shared" si="33"/>
        <v>0.99836658792782829</v>
      </c>
      <c r="F622" s="38"/>
    </row>
    <row r="623" spans="1:8" s="35" customFormat="1" ht="15.75" customHeight="1" x14ac:dyDescent="0.25">
      <c r="A623" s="32" t="s">
        <v>153</v>
      </c>
      <c r="B623" s="33" t="s">
        <v>154</v>
      </c>
      <c r="C623" s="50">
        <v>5150</v>
      </c>
      <c r="D623" s="50">
        <v>5150</v>
      </c>
      <c r="E623" s="53">
        <f t="shared" si="33"/>
        <v>1</v>
      </c>
      <c r="F623" s="38"/>
    </row>
    <row r="624" spans="1:8" s="35" customFormat="1" ht="15.6" x14ac:dyDescent="0.25">
      <c r="A624" s="32">
        <v>4210</v>
      </c>
      <c r="B624" s="33" t="s">
        <v>82</v>
      </c>
      <c r="C624" s="50">
        <v>25036</v>
      </c>
      <c r="D624" s="50">
        <v>25036</v>
      </c>
      <c r="E624" s="53">
        <f t="shared" si="33"/>
        <v>1</v>
      </c>
      <c r="F624" s="34"/>
    </row>
    <row r="625" spans="1:6" s="35" customFormat="1" ht="15.75" customHeight="1" x14ac:dyDescent="0.25">
      <c r="A625" s="32" t="s">
        <v>186</v>
      </c>
      <c r="B625" s="33" t="s">
        <v>187</v>
      </c>
      <c r="C625" s="50">
        <v>52543</v>
      </c>
      <c r="D625" s="50">
        <v>52507.56</v>
      </c>
      <c r="E625" s="53">
        <f t="shared" si="33"/>
        <v>0.99932550482461979</v>
      </c>
      <c r="F625" s="34"/>
    </row>
    <row r="626" spans="1:6" s="35" customFormat="1" ht="15.75" customHeight="1" x14ac:dyDescent="0.25">
      <c r="A626" s="32" t="s">
        <v>127</v>
      </c>
      <c r="B626" s="33" t="s">
        <v>21</v>
      </c>
      <c r="C626" s="50">
        <v>993</v>
      </c>
      <c r="D626" s="50">
        <v>992.17</v>
      </c>
      <c r="E626" s="53">
        <f t="shared" si="33"/>
        <v>0.99916414904330308</v>
      </c>
      <c r="F626" s="34"/>
    </row>
    <row r="627" spans="1:6" s="35" customFormat="1" ht="15.6" x14ac:dyDescent="0.25">
      <c r="A627" s="32">
        <v>4260</v>
      </c>
      <c r="B627" s="33" t="s">
        <v>5</v>
      </c>
      <c r="C627" s="50">
        <v>141962.43</v>
      </c>
      <c r="D627" s="50">
        <v>141962.43</v>
      </c>
      <c r="E627" s="53">
        <f t="shared" si="33"/>
        <v>1</v>
      </c>
      <c r="F627" s="34"/>
    </row>
    <row r="628" spans="1:6" s="35" customFormat="1" ht="18.75" customHeight="1" x14ac:dyDescent="0.25">
      <c r="A628" s="32" t="s">
        <v>115</v>
      </c>
      <c r="B628" s="43" t="s">
        <v>26</v>
      </c>
      <c r="C628" s="50">
        <v>3592</v>
      </c>
      <c r="D628" s="50">
        <v>3585.45</v>
      </c>
      <c r="E628" s="53">
        <f t="shared" si="33"/>
        <v>0.99817650334075714</v>
      </c>
      <c r="F628" s="34"/>
    </row>
    <row r="629" spans="1:6" s="35" customFormat="1" ht="15.6" x14ac:dyDescent="0.25">
      <c r="A629" s="32" t="s">
        <v>139</v>
      </c>
      <c r="B629" s="43" t="s">
        <v>155</v>
      </c>
      <c r="C629" s="50">
        <v>1055</v>
      </c>
      <c r="D629" s="50">
        <v>1055</v>
      </c>
      <c r="E629" s="53">
        <f t="shared" si="33"/>
        <v>1</v>
      </c>
      <c r="F629" s="34"/>
    </row>
    <row r="630" spans="1:6" s="35" customFormat="1" ht="15.6" x14ac:dyDescent="0.25">
      <c r="A630" s="32">
        <v>4300</v>
      </c>
      <c r="B630" s="33" t="s">
        <v>79</v>
      </c>
      <c r="C630" s="50">
        <v>37077</v>
      </c>
      <c r="D630" s="50">
        <v>36095.71</v>
      </c>
      <c r="E630" s="53">
        <f t="shared" si="33"/>
        <v>0.97353372710844999</v>
      </c>
      <c r="F630" s="34"/>
    </row>
    <row r="631" spans="1:6" s="35" customFormat="1" ht="15.75" customHeight="1" x14ac:dyDescent="0.25">
      <c r="A631" s="32" t="s">
        <v>170</v>
      </c>
      <c r="B631" s="37" t="s">
        <v>270</v>
      </c>
      <c r="C631" s="50">
        <v>1796</v>
      </c>
      <c r="D631" s="50">
        <v>1795.19</v>
      </c>
      <c r="E631" s="53">
        <f t="shared" si="33"/>
        <v>0.99954899777282857</v>
      </c>
      <c r="F631" s="34"/>
    </row>
    <row r="632" spans="1:6" s="35" customFormat="1" ht="18" customHeight="1" x14ac:dyDescent="0.25">
      <c r="A632" s="32" t="s">
        <v>113</v>
      </c>
      <c r="B632" s="33" t="s">
        <v>297</v>
      </c>
      <c r="C632" s="50">
        <v>52</v>
      </c>
      <c r="D632" s="50">
        <v>51.6</v>
      </c>
      <c r="E632" s="53">
        <f t="shared" si="33"/>
        <v>0.99230769230769234</v>
      </c>
      <c r="F632" s="34"/>
    </row>
    <row r="633" spans="1:6" s="35" customFormat="1" ht="15.6" x14ac:dyDescent="0.25">
      <c r="A633" s="32">
        <v>4440</v>
      </c>
      <c r="B633" s="33" t="s">
        <v>9</v>
      </c>
      <c r="C633" s="50">
        <v>53672</v>
      </c>
      <c r="D633" s="50">
        <v>53671.43</v>
      </c>
      <c r="E633" s="53">
        <f t="shared" si="33"/>
        <v>0.99998937993739756</v>
      </c>
      <c r="F633" s="34"/>
    </row>
    <row r="634" spans="1:6" s="35" customFormat="1" ht="15.6" x14ac:dyDescent="0.25">
      <c r="A634" s="32" t="s">
        <v>143</v>
      </c>
      <c r="B634" s="33" t="s">
        <v>29</v>
      </c>
      <c r="C634" s="50">
        <v>2947</v>
      </c>
      <c r="D634" s="50">
        <v>2947</v>
      </c>
      <c r="E634" s="53">
        <f t="shared" si="33"/>
        <v>1</v>
      </c>
      <c r="F634" s="34"/>
    </row>
    <row r="635" spans="1:6" s="35" customFormat="1" ht="15.6" x14ac:dyDescent="0.25">
      <c r="A635" s="32" t="s">
        <v>126</v>
      </c>
      <c r="B635" s="33" t="s">
        <v>273</v>
      </c>
      <c r="C635" s="50">
        <v>226</v>
      </c>
      <c r="D635" s="50">
        <v>226</v>
      </c>
      <c r="E635" s="53">
        <f t="shared" si="33"/>
        <v>1</v>
      </c>
      <c r="F635" s="34"/>
    </row>
    <row r="636" spans="1:6" s="35" customFormat="1" ht="15.6" x14ac:dyDescent="0.25">
      <c r="A636" s="32" t="s">
        <v>158</v>
      </c>
      <c r="B636" s="39" t="s">
        <v>160</v>
      </c>
      <c r="C636" s="50">
        <v>446</v>
      </c>
      <c r="D636" s="50">
        <v>446</v>
      </c>
      <c r="E636" s="53">
        <f t="shared" si="33"/>
        <v>1</v>
      </c>
      <c r="F636" s="34"/>
    </row>
    <row r="637" spans="1:6" s="35" customFormat="1" ht="15.6" x14ac:dyDescent="0.25">
      <c r="A637" s="32" t="s">
        <v>171</v>
      </c>
      <c r="B637" s="33" t="s">
        <v>188</v>
      </c>
      <c r="C637" s="50">
        <v>1208</v>
      </c>
      <c r="D637" s="50">
        <v>1208</v>
      </c>
      <c r="E637" s="53">
        <f t="shared" si="33"/>
        <v>1</v>
      </c>
      <c r="F637" s="34"/>
    </row>
    <row r="638" spans="1:6" s="35" customFormat="1" ht="32.25" customHeight="1" x14ac:dyDescent="0.25">
      <c r="A638" s="32" t="s">
        <v>349</v>
      </c>
      <c r="B638" s="33" t="s">
        <v>373</v>
      </c>
      <c r="C638" s="50">
        <v>2210</v>
      </c>
      <c r="D638" s="50">
        <v>2101.33</v>
      </c>
      <c r="E638" s="53">
        <f t="shared" si="33"/>
        <v>0.95082805429864248</v>
      </c>
      <c r="F638" s="34"/>
    </row>
    <row r="639" spans="1:6" s="35" customFormat="1" ht="15.6" x14ac:dyDescent="0.25">
      <c r="A639" s="32" t="s">
        <v>120</v>
      </c>
      <c r="B639" s="33" t="s">
        <v>358</v>
      </c>
      <c r="C639" s="50">
        <v>375000</v>
      </c>
      <c r="D639" s="50">
        <v>373292.7</v>
      </c>
      <c r="E639" s="53">
        <f t="shared" si="33"/>
        <v>0.99544719999999998</v>
      </c>
      <c r="F639" s="34"/>
    </row>
    <row r="640" spans="1:6" s="26" customFormat="1" ht="45" customHeight="1" x14ac:dyDescent="0.3">
      <c r="A640" s="22" t="s">
        <v>164</v>
      </c>
      <c r="B640" s="65" t="s">
        <v>165</v>
      </c>
      <c r="C640" s="87">
        <f>SUM(C641)</f>
        <v>22000</v>
      </c>
      <c r="D640" s="87">
        <f>SUM(D641)</f>
        <v>14500</v>
      </c>
      <c r="E640" s="57">
        <f t="shared" si="33"/>
        <v>0.65909090909090906</v>
      </c>
      <c r="F640" s="21"/>
    </row>
    <row r="641" spans="1:7" s="35" customFormat="1" ht="50.25" customHeight="1" x14ac:dyDescent="0.25">
      <c r="A641" s="36" t="s">
        <v>211</v>
      </c>
      <c r="B641" s="37" t="s">
        <v>256</v>
      </c>
      <c r="C641" s="50">
        <v>22000</v>
      </c>
      <c r="D641" s="51">
        <v>14500</v>
      </c>
      <c r="E641" s="53">
        <f t="shared" si="33"/>
        <v>0.65909090909090906</v>
      </c>
      <c r="F641" s="34"/>
      <c r="G641" s="92"/>
    </row>
    <row r="642" spans="1:7" s="24" customFormat="1" ht="29.25" customHeight="1" x14ac:dyDescent="0.3">
      <c r="A642" s="22" t="s">
        <v>59</v>
      </c>
      <c r="B642" s="62" t="s">
        <v>16</v>
      </c>
      <c r="C642" s="86">
        <f>SUM(C643:C643)</f>
        <v>3500</v>
      </c>
      <c r="D642" s="86">
        <f>SUM(D643:D643)</f>
        <v>3500</v>
      </c>
      <c r="E642" s="57">
        <f t="shared" si="33"/>
        <v>1</v>
      </c>
      <c r="F642" s="23"/>
    </row>
    <row r="643" spans="1:7" s="35" customFormat="1" ht="15" customHeight="1" x14ac:dyDescent="0.25">
      <c r="A643" s="32" t="s">
        <v>114</v>
      </c>
      <c r="B643" s="33" t="s">
        <v>168</v>
      </c>
      <c r="C643" s="50">
        <v>3500</v>
      </c>
      <c r="D643" s="50">
        <v>3500</v>
      </c>
      <c r="E643" s="53">
        <f t="shared" si="33"/>
        <v>1</v>
      </c>
      <c r="F643" s="34"/>
    </row>
    <row r="644" spans="1:7" s="26" customFormat="1" ht="30.6" customHeight="1" x14ac:dyDescent="0.3">
      <c r="A644" s="22" t="s">
        <v>193</v>
      </c>
      <c r="B644" s="62" t="s">
        <v>194</v>
      </c>
      <c r="C644" s="86">
        <f>SUM(C645:C645)</f>
        <v>18258</v>
      </c>
      <c r="D644" s="86">
        <f>SUM(D645:D645)</f>
        <v>11974.29</v>
      </c>
      <c r="E644" s="57">
        <f t="shared" si="33"/>
        <v>0.65583798882681565</v>
      </c>
      <c r="F644" s="21"/>
    </row>
    <row r="645" spans="1:7" s="35" customFormat="1" ht="18.75" customHeight="1" x14ac:dyDescent="0.25">
      <c r="A645" s="32" t="s">
        <v>171</v>
      </c>
      <c r="B645" s="33" t="s">
        <v>188</v>
      </c>
      <c r="C645" s="50">
        <v>18258</v>
      </c>
      <c r="D645" s="51">
        <v>11974.29</v>
      </c>
      <c r="E645" s="53">
        <f t="shared" si="33"/>
        <v>0.65583798882681565</v>
      </c>
      <c r="F645" s="34"/>
    </row>
    <row r="646" spans="1:7" s="26" customFormat="1" ht="25.2" customHeight="1" x14ac:dyDescent="0.3">
      <c r="A646" s="22" t="s">
        <v>197</v>
      </c>
      <c r="B646" s="62" t="s">
        <v>10</v>
      </c>
      <c r="C646" s="86">
        <f>SUM(C647:C655)</f>
        <v>292886.36</v>
      </c>
      <c r="D646" s="86">
        <f>SUM(D647:D655)</f>
        <v>247011.93</v>
      </c>
      <c r="E646" s="57">
        <f t="shared" si="33"/>
        <v>0.84337123108088752</v>
      </c>
      <c r="F646" s="21"/>
    </row>
    <row r="647" spans="1:7" s="35" customFormat="1" ht="18.75" customHeight="1" x14ac:dyDescent="0.25">
      <c r="A647" s="32" t="s">
        <v>137</v>
      </c>
      <c r="B647" s="33" t="s">
        <v>23</v>
      </c>
      <c r="C647" s="50">
        <v>41231.57</v>
      </c>
      <c r="D647" s="50">
        <v>9600</v>
      </c>
      <c r="E647" s="53">
        <f t="shared" ref="E647:E696" si="36">SUM(D647/C647)</f>
        <v>0.23283129892943683</v>
      </c>
      <c r="F647" s="38"/>
    </row>
    <row r="648" spans="1:7" s="35" customFormat="1" ht="18.75" customHeight="1" x14ac:dyDescent="0.25">
      <c r="A648" s="32" t="s">
        <v>124</v>
      </c>
      <c r="B648" s="33" t="s">
        <v>7</v>
      </c>
      <c r="C648" s="50">
        <v>24316.89</v>
      </c>
      <c r="D648" s="50">
        <v>24163.62</v>
      </c>
      <c r="E648" s="53">
        <f t="shared" si="36"/>
        <v>0.99369697358502673</v>
      </c>
      <c r="F648" s="38"/>
    </row>
    <row r="649" spans="1:7" s="35" customFormat="1" ht="18.75" customHeight="1" x14ac:dyDescent="0.25">
      <c r="A649" s="32" t="s">
        <v>138</v>
      </c>
      <c r="B649" s="33" t="s">
        <v>85</v>
      </c>
      <c r="C649" s="50">
        <v>1945.53</v>
      </c>
      <c r="D649" s="50">
        <v>1591.1</v>
      </c>
      <c r="E649" s="53">
        <f t="shared" si="36"/>
        <v>0.81782342086732152</v>
      </c>
      <c r="F649" s="38"/>
    </row>
    <row r="650" spans="1:7" s="35" customFormat="1" ht="18.75" customHeight="1" x14ac:dyDescent="0.25">
      <c r="A650" s="32" t="s">
        <v>153</v>
      </c>
      <c r="B650" s="33" t="s">
        <v>369</v>
      </c>
      <c r="C650" s="50">
        <v>130641.41</v>
      </c>
      <c r="D650" s="50">
        <v>129597.41</v>
      </c>
      <c r="E650" s="53">
        <f t="shared" si="36"/>
        <v>0.99200865942889016</v>
      </c>
      <c r="F650" s="38"/>
    </row>
    <row r="651" spans="1:7" s="35" customFormat="1" ht="18.75" customHeight="1" x14ac:dyDescent="0.25">
      <c r="A651" s="32" t="s">
        <v>114</v>
      </c>
      <c r="B651" s="33" t="s">
        <v>363</v>
      </c>
      <c r="C651" s="50">
        <v>24392.71</v>
      </c>
      <c r="D651" s="50">
        <v>18392.71</v>
      </c>
      <c r="E651" s="53">
        <f t="shared" si="36"/>
        <v>0.75402487054533918</v>
      </c>
      <c r="F651" s="38"/>
    </row>
    <row r="652" spans="1:7" s="35" customFormat="1" ht="18.75" customHeight="1" x14ac:dyDescent="0.25">
      <c r="A652" s="32" t="s">
        <v>127</v>
      </c>
      <c r="B652" s="33" t="s">
        <v>370</v>
      </c>
      <c r="C652" s="50">
        <v>36998.730000000003</v>
      </c>
      <c r="D652" s="50">
        <v>34679.57</v>
      </c>
      <c r="E652" s="53">
        <f t="shared" si="36"/>
        <v>0.93731784847750166</v>
      </c>
      <c r="F652" s="38"/>
    </row>
    <row r="653" spans="1:7" s="35" customFormat="1" ht="18.75" customHeight="1" x14ac:dyDescent="0.25">
      <c r="A653" s="32" t="s">
        <v>115</v>
      </c>
      <c r="B653" s="33" t="s">
        <v>364</v>
      </c>
      <c r="C653" s="50">
        <v>2921</v>
      </c>
      <c r="D653" s="50">
        <v>2921</v>
      </c>
      <c r="E653" s="53">
        <f t="shared" si="36"/>
        <v>1</v>
      </c>
      <c r="F653" s="38"/>
    </row>
    <row r="654" spans="1:7" s="35" customFormat="1" ht="18.75" customHeight="1" x14ac:dyDescent="0.25">
      <c r="A654" s="32" t="s">
        <v>109</v>
      </c>
      <c r="B654" s="33" t="s">
        <v>367</v>
      </c>
      <c r="C654" s="50">
        <v>30335</v>
      </c>
      <c r="D654" s="50">
        <v>25963</v>
      </c>
      <c r="E654" s="53">
        <f t="shared" si="36"/>
        <v>0.85587605076644135</v>
      </c>
      <c r="F654" s="38"/>
    </row>
    <row r="655" spans="1:7" s="35" customFormat="1" ht="36" customHeight="1" x14ac:dyDescent="0.25">
      <c r="A655" s="32" t="s">
        <v>349</v>
      </c>
      <c r="B655" s="33" t="s">
        <v>373</v>
      </c>
      <c r="C655" s="50">
        <v>103.52</v>
      </c>
      <c r="D655" s="50">
        <v>103.52</v>
      </c>
      <c r="E655" s="53">
        <f t="shared" si="36"/>
        <v>1</v>
      </c>
      <c r="F655" s="38"/>
    </row>
    <row r="656" spans="1:7" s="26" customFormat="1" ht="36.75" customHeight="1" thickBot="1" x14ac:dyDescent="0.35">
      <c r="A656" s="25"/>
      <c r="B656" s="113" t="s">
        <v>290</v>
      </c>
      <c r="C656" s="74">
        <f>SUM(C657+C660+C671+C696)</f>
        <v>12462201</v>
      </c>
      <c r="D656" s="74">
        <f>SUM(D660+D671+D696+D657)</f>
        <v>11722812.599999998</v>
      </c>
      <c r="E656" s="73">
        <f t="shared" si="36"/>
        <v>0.94066951736695614</v>
      </c>
      <c r="F656" s="30"/>
    </row>
    <row r="657" spans="1:9" s="26" customFormat="1" ht="33.75" customHeight="1" thickTop="1" x14ac:dyDescent="0.3">
      <c r="A657" s="135" t="s">
        <v>331</v>
      </c>
      <c r="B657" s="136" t="s">
        <v>332</v>
      </c>
      <c r="C657" s="137">
        <f>SUM(C658:C659)</f>
        <v>700</v>
      </c>
      <c r="D657" s="137">
        <f>SUM(D658:D659)</f>
        <v>301.23</v>
      </c>
      <c r="E657" s="138">
        <f t="shared" ref="E657:E659" si="37">SUM(D657/C657)</f>
        <v>0.43032857142857145</v>
      </c>
      <c r="F657" s="30"/>
    </row>
    <row r="658" spans="1:9" s="40" customFormat="1" ht="93.75" customHeight="1" x14ac:dyDescent="0.25">
      <c r="A658" s="36" t="s">
        <v>336</v>
      </c>
      <c r="B658" s="41" t="s">
        <v>383</v>
      </c>
      <c r="C658" s="50">
        <v>600</v>
      </c>
      <c r="D658" s="50">
        <v>300</v>
      </c>
      <c r="E658" s="53">
        <f t="shared" si="37"/>
        <v>0.5</v>
      </c>
      <c r="F658" s="38"/>
      <c r="H658" s="92"/>
    </row>
    <row r="659" spans="1:9" s="40" customFormat="1" ht="94.5" customHeight="1" x14ac:dyDescent="0.25">
      <c r="A659" s="36" t="s">
        <v>357</v>
      </c>
      <c r="B659" s="41" t="s">
        <v>372</v>
      </c>
      <c r="C659" s="50">
        <v>100</v>
      </c>
      <c r="D659" s="50">
        <v>1.23</v>
      </c>
      <c r="E659" s="53">
        <f t="shared" si="37"/>
        <v>1.23E-2</v>
      </c>
      <c r="F659" s="38"/>
      <c r="I659" s="92"/>
    </row>
    <row r="660" spans="1:9" s="26" customFormat="1" ht="31.5" customHeight="1" x14ac:dyDescent="0.3">
      <c r="A660" s="135" t="s">
        <v>291</v>
      </c>
      <c r="B660" s="136" t="s">
        <v>49</v>
      </c>
      <c r="C660" s="137">
        <f>SUM(C661:C670)</f>
        <v>5688846</v>
      </c>
      <c r="D660" s="137">
        <f>SUM(D661:D670)</f>
        <v>5500483.6000000006</v>
      </c>
      <c r="E660" s="138">
        <f t="shared" si="36"/>
        <v>0.96688917225040028</v>
      </c>
      <c r="F660" s="30"/>
    </row>
    <row r="661" spans="1:9" s="26" customFormat="1" ht="91.5" customHeight="1" x14ac:dyDescent="0.3">
      <c r="A661" s="123" t="s">
        <v>336</v>
      </c>
      <c r="B661" s="124" t="s">
        <v>360</v>
      </c>
      <c r="C661" s="125">
        <v>3000</v>
      </c>
      <c r="D661" s="125">
        <v>500</v>
      </c>
      <c r="E661" s="126"/>
      <c r="F661" s="30"/>
    </row>
    <row r="662" spans="1:9" s="40" customFormat="1" ht="17.100000000000001" customHeight="1" x14ac:dyDescent="0.25">
      <c r="A662" s="36">
        <v>3110</v>
      </c>
      <c r="B662" s="41" t="s">
        <v>12</v>
      </c>
      <c r="C662" s="50">
        <v>3738208</v>
      </c>
      <c r="D662" s="50">
        <v>3687739.21</v>
      </c>
      <c r="E662" s="53">
        <f t="shared" si="36"/>
        <v>0.98649920229157928</v>
      </c>
      <c r="F662" s="38"/>
      <c r="H662" s="92"/>
    </row>
    <row r="663" spans="1:9" s="40" customFormat="1" ht="17.100000000000001" customHeight="1" x14ac:dyDescent="0.25">
      <c r="A663" s="36" t="s">
        <v>137</v>
      </c>
      <c r="B663" s="41" t="s">
        <v>23</v>
      </c>
      <c r="C663" s="50">
        <v>197216</v>
      </c>
      <c r="D663" s="50">
        <v>196142.78</v>
      </c>
      <c r="E663" s="53">
        <f t="shared" si="36"/>
        <v>0.99455814944020771</v>
      </c>
      <c r="F663" s="38"/>
      <c r="I663" s="92"/>
    </row>
    <row r="664" spans="1:9" s="40" customFormat="1" ht="17.100000000000001" customHeight="1" x14ac:dyDescent="0.25">
      <c r="A664" s="36" t="s">
        <v>123</v>
      </c>
      <c r="B664" s="41" t="s">
        <v>2</v>
      </c>
      <c r="C664" s="50">
        <v>13042</v>
      </c>
      <c r="D664" s="50">
        <v>12133.39</v>
      </c>
      <c r="E664" s="53">
        <f t="shared" si="36"/>
        <v>0.9303320042938199</v>
      </c>
      <c r="F664" s="38"/>
      <c r="I664" s="92"/>
    </row>
    <row r="665" spans="1:9" s="42" customFormat="1" ht="17.100000000000001" customHeight="1" x14ac:dyDescent="0.25">
      <c r="A665" s="36">
        <v>4110</v>
      </c>
      <c r="B665" s="41" t="s">
        <v>28</v>
      </c>
      <c r="C665" s="50">
        <v>135756</v>
      </c>
      <c r="D665" s="50">
        <v>127027.64</v>
      </c>
      <c r="E665" s="53">
        <f t="shared" si="36"/>
        <v>0.935705530510622</v>
      </c>
      <c r="F665" s="38"/>
    </row>
    <row r="666" spans="1:9" s="42" customFormat="1" ht="17.100000000000001" customHeight="1" x14ac:dyDescent="0.25">
      <c r="A666" s="36">
        <v>4120</v>
      </c>
      <c r="B666" s="41" t="s">
        <v>8</v>
      </c>
      <c r="C666" s="50">
        <v>12302</v>
      </c>
      <c r="D666" s="50">
        <v>8807.64</v>
      </c>
      <c r="E666" s="53">
        <f t="shared" si="36"/>
        <v>0.71595187774345626</v>
      </c>
      <c r="F666" s="38"/>
    </row>
    <row r="667" spans="1:9" s="42" customFormat="1" ht="17.100000000000001" customHeight="1" x14ac:dyDescent="0.25">
      <c r="A667" s="36" t="s">
        <v>153</v>
      </c>
      <c r="B667" s="41" t="s">
        <v>154</v>
      </c>
      <c r="C667" s="50">
        <v>608944</v>
      </c>
      <c r="D667" s="50">
        <v>573378.73</v>
      </c>
      <c r="E667" s="53">
        <f t="shared" si="36"/>
        <v>0.94159517131296144</v>
      </c>
      <c r="F667" s="38"/>
    </row>
    <row r="668" spans="1:9" s="42" customFormat="1" ht="17.100000000000001" customHeight="1" x14ac:dyDescent="0.25">
      <c r="A668" s="36" t="s">
        <v>323</v>
      </c>
      <c r="B668" s="41" t="s">
        <v>324</v>
      </c>
      <c r="C668" s="50">
        <v>972268</v>
      </c>
      <c r="D668" s="50">
        <v>886733.71</v>
      </c>
      <c r="E668" s="53">
        <f t="shared" si="36"/>
        <v>0.91202601546075768</v>
      </c>
      <c r="F668" s="38"/>
    </row>
    <row r="669" spans="1:9" s="42" customFormat="1" ht="17.100000000000001" customHeight="1" x14ac:dyDescent="0.25">
      <c r="A669" s="36" t="s">
        <v>125</v>
      </c>
      <c r="B669" s="41" t="s">
        <v>175</v>
      </c>
      <c r="C669" s="50">
        <v>8010</v>
      </c>
      <c r="D669" s="50">
        <v>8009.68</v>
      </c>
      <c r="E669" s="53">
        <f t="shared" si="36"/>
        <v>0.99996004993757803</v>
      </c>
      <c r="F669" s="38"/>
    </row>
    <row r="670" spans="1:9" s="42" customFormat="1" ht="95.25" customHeight="1" x14ac:dyDescent="0.25">
      <c r="A670" s="36" t="s">
        <v>357</v>
      </c>
      <c r="B670" s="41" t="s">
        <v>372</v>
      </c>
      <c r="C670" s="50">
        <v>100</v>
      </c>
      <c r="D670" s="50">
        <v>10.82</v>
      </c>
      <c r="E670" s="53">
        <f t="shared" si="36"/>
        <v>0.1082</v>
      </c>
      <c r="F670" s="38"/>
    </row>
    <row r="671" spans="1:9" s="28" customFormat="1" ht="29.25" customHeight="1" x14ac:dyDescent="0.3">
      <c r="A671" s="127" t="s">
        <v>292</v>
      </c>
      <c r="B671" s="128" t="s">
        <v>129</v>
      </c>
      <c r="C671" s="129">
        <f>SUM(C672:C695)</f>
        <v>6555208</v>
      </c>
      <c r="D671" s="129">
        <f>SUM(D672:D695)</f>
        <v>6211180.4799999986</v>
      </c>
      <c r="E671" s="130">
        <f t="shared" si="36"/>
        <v>0.94751844335069135</v>
      </c>
      <c r="F671" s="19"/>
    </row>
    <row r="672" spans="1:9" s="40" customFormat="1" ht="17.399999999999999" customHeight="1" x14ac:dyDescent="0.25">
      <c r="A672" s="36" t="s">
        <v>118</v>
      </c>
      <c r="B672" s="39" t="s">
        <v>176</v>
      </c>
      <c r="C672" s="50">
        <v>855.41</v>
      </c>
      <c r="D672" s="50">
        <v>855.41</v>
      </c>
      <c r="E672" s="53">
        <f t="shared" si="36"/>
        <v>1</v>
      </c>
      <c r="F672" s="38"/>
      <c r="H672" s="92"/>
    </row>
    <row r="673" spans="1:8" s="40" customFormat="1" ht="17.100000000000001" customHeight="1" x14ac:dyDescent="0.25">
      <c r="A673" s="36" t="s">
        <v>136</v>
      </c>
      <c r="B673" s="41" t="s">
        <v>12</v>
      </c>
      <c r="C673" s="50">
        <v>304530</v>
      </c>
      <c r="D673" s="50">
        <v>281505.63</v>
      </c>
      <c r="E673" s="53">
        <f t="shared" ref="E673:E695" si="38">SUM(D673/C673)</f>
        <v>0.92439375430992021</v>
      </c>
      <c r="F673" s="38"/>
      <c r="H673" s="92"/>
    </row>
    <row r="674" spans="1:8" s="40" customFormat="1" ht="17.100000000000001" customHeight="1" x14ac:dyDescent="0.25">
      <c r="A674" s="36" t="s">
        <v>137</v>
      </c>
      <c r="B674" s="41" t="s">
        <v>23</v>
      </c>
      <c r="C674" s="50">
        <v>627584.36</v>
      </c>
      <c r="D674" s="50">
        <v>627572.30000000005</v>
      </c>
      <c r="E674" s="53">
        <f t="shared" si="38"/>
        <v>0.99998078345993213</v>
      </c>
      <c r="F674" s="38"/>
      <c r="H674" s="92"/>
    </row>
    <row r="675" spans="1:8" s="40" customFormat="1" ht="17.100000000000001" customHeight="1" x14ac:dyDescent="0.25">
      <c r="A675" s="36" t="s">
        <v>123</v>
      </c>
      <c r="B675" s="41" t="s">
        <v>2</v>
      </c>
      <c r="C675" s="50">
        <v>35763.64</v>
      </c>
      <c r="D675" s="50">
        <v>35763.64</v>
      </c>
      <c r="E675" s="53">
        <f t="shared" si="38"/>
        <v>1</v>
      </c>
      <c r="F675" s="38"/>
      <c r="H675" s="92"/>
    </row>
    <row r="676" spans="1:8" s="40" customFormat="1" ht="17.100000000000001" customHeight="1" x14ac:dyDescent="0.25">
      <c r="A676" s="36" t="s">
        <v>124</v>
      </c>
      <c r="B676" s="41" t="s">
        <v>167</v>
      </c>
      <c r="C676" s="50">
        <v>113623</v>
      </c>
      <c r="D676" s="50">
        <v>109738.64</v>
      </c>
      <c r="E676" s="53">
        <f t="shared" si="38"/>
        <v>0.96581361168073365</v>
      </c>
      <c r="F676" s="38"/>
      <c r="H676" s="92"/>
    </row>
    <row r="677" spans="1:8" s="40" customFormat="1" ht="17.100000000000001" customHeight="1" x14ac:dyDescent="0.25">
      <c r="A677" s="36" t="s">
        <v>138</v>
      </c>
      <c r="B677" s="41" t="s">
        <v>174</v>
      </c>
      <c r="C677" s="50">
        <v>16518</v>
      </c>
      <c r="D677" s="50">
        <v>15193.6</v>
      </c>
      <c r="E677" s="53">
        <f t="shared" si="38"/>
        <v>0.91982080154982448</v>
      </c>
      <c r="F677" s="38"/>
      <c r="H677" s="92"/>
    </row>
    <row r="678" spans="1:8" s="40" customFormat="1" ht="17.100000000000001" customHeight="1" x14ac:dyDescent="0.25">
      <c r="A678" s="36" t="s">
        <v>153</v>
      </c>
      <c r="B678" s="41" t="s">
        <v>154</v>
      </c>
      <c r="C678" s="50">
        <v>41000</v>
      </c>
      <c r="D678" s="50">
        <v>40421.1</v>
      </c>
      <c r="E678" s="53">
        <f t="shared" si="38"/>
        <v>0.98588048780487803</v>
      </c>
      <c r="F678" s="38"/>
      <c r="H678" s="92"/>
    </row>
    <row r="679" spans="1:8" s="40" customFormat="1" ht="17.100000000000001" customHeight="1" x14ac:dyDescent="0.25">
      <c r="A679" s="36" t="s">
        <v>114</v>
      </c>
      <c r="B679" s="41" t="s">
        <v>82</v>
      </c>
      <c r="C679" s="50">
        <v>66235.199999999997</v>
      </c>
      <c r="D679" s="50">
        <v>66111.149999999994</v>
      </c>
      <c r="E679" s="53">
        <f t="shared" si="38"/>
        <v>0.99812712877744758</v>
      </c>
      <c r="F679" s="38"/>
      <c r="H679" s="92"/>
    </row>
    <row r="680" spans="1:8" s="40" customFormat="1" ht="17.100000000000001" customHeight="1" x14ac:dyDescent="0.25">
      <c r="A680" s="36" t="s">
        <v>186</v>
      </c>
      <c r="B680" s="41" t="s">
        <v>187</v>
      </c>
      <c r="C680" s="50">
        <v>58306.81</v>
      </c>
      <c r="D680" s="50">
        <v>57192.9</v>
      </c>
      <c r="E680" s="53">
        <f t="shared" si="38"/>
        <v>0.9808957135538714</v>
      </c>
      <c r="F680" s="38"/>
      <c r="H680" s="92"/>
    </row>
    <row r="681" spans="1:8" s="40" customFormat="1" ht="17.100000000000001" customHeight="1" x14ac:dyDescent="0.25">
      <c r="A681" s="36" t="s">
        <v>206</v>
      </c>
      <c r="B681" s="41" t="s">
        <v>81</v>
      </c>
      <c r="C681" s="50">
        <v>3000</v>
      </c>
      <c r="D681" s="50">
        <v>2978.03</v>
      </c>
      <c r="E681" s="53">
        <f t="shared" si="38"/>
        <v>0.99267666666666676</v>
      </c>
      <c r="F681" s="38"/>
      <c r="H681" s="92"/>
    </row>
    <row r="682" spans="1:8" s="40" customFormat="1" ht="17.100000000000001" customHeight="1" x14ac:dyDescent="0.25">
      <c r="A682" s="36" t="s">
        <v>127</v>
      </c>
      <c r="B682" s="41" t="s">
        <v>21</v>
      </c>
      <c r="C682" s="50">
        <v>1570.97</v>
      </c>
      <c r="D682" s="50">
        <v>1570.97</v>
      </c>
      <c r="E682" s="53">
        <f t="shared" si="38"/>
        <v>1</v>
      </c>
      <c r="F682" s="38"/>
      <c r="H682" s="92"/>
    </row>
    <row r="683" spans="1:8" s="40" customFormat="1" ht="17.100000000000001" customHeight="1" x14ac:dyDescent="0.25">
      <c r="A683" s="36" t="s">
        <v>151</v>
      </c>
      <c r="B683" s="41" t="s">
        <v>5</v>
      </c>
      <c r="C683" s="50">
        <v>6949</v>
      </c>
      <c r="D683" s="50">
        <v>5879.5</v>
      </c>
      <c r="E683" s="53">
        <f t="shared" si="38"/>
        <v>0.84609296301626136</v>
      </c>
      <c r="F683" s="38"/>
      <c r="H683" s="92"/>
    </row>
    <row r="684" spans="1:8" s="40" customFormat="1" ht="17.100000000000001" customHeight="1" x14ac:dyDescent="0.25">
      <c r="A684" s="36" t="s">
        <v>115</v>
      </c>
      <c r="B684" s="41" t="s">
        <v>26</v>
      </c>
      <c r="C684" s="50">
        <v>28</v>
      </c>
      <c r="D684" s="50">
        <v>28</v>
      </c>
      <c r="E684" s="53">
        <f t="shared" si="38"/>
        <v>1</v>
      </c>
      <c r="F684" s="38"/>
      <c r="H684" s="92"/>
    </row>
    <row r="685" spans="1:8" s="40" customFormat="1" ht="17.100000000000001" customHeight="1" x14ac:dyDescent="0.25">
      <c r="A685" s="36" t="s">
        <v>139</v>
      </c>
      <c r="B685" s="41" t="s">
        <v>155</v>
      </c>
      <c r="C685" s="50">
        <v>880</v>
      </c>
      <c r="D685" s="50">
        <v>880</v>
      </c>
      <c r="E685" s="53">
        <f t="shared" si="38"/>
        <v>1</v>
      </c>
      <c r="F685" s="38"/>
      <c r="H685" s="92"/>
    </row>
    <row r="686" spans="1:8" s="40" customFormat="1" ht="17.100000000000001" customHeight="1" x14ac:dyDescent="0.25">
      <c r="A686" s="36" t="s">
        <v>109</v>
      </c>
      <c r="B686" s="41" t="s">
        <v>25</v>
      </c>
      <c r="C686" s="50">
        <v>42000</v>
      </c>
      <c r="D686" s="50">
        <v>41805.550000000003</v>
      </c>
      <c r="E686" s="53">
        <f t="shared" si="38"/>
        <v>0.99537023809523817</v>
      </c>
      <c r="F686" s="38"/>
      <c r="H686" s="92"/>
    </row>
    <row r="687" spans="1:8" s="40" customFormat="1" ht="17.100000000000001" customHeight="1" x14ac:dyDescent="0.25">
      <c r="A687" s="36" t="s">
        <v>323</v>
      </c>
      <c r="B687" s="41" t="s">
        <v>324</v>
      </c>
      <c r="C687" s="50">
        <v>4278714</v>
      </c>
      <c r="D687" s="50">
        <v>3968610.59</v>
      </c>
      <c r="E687" s="53">
        <f t="shared" si="36"/>
        <v>0.92752415562246038</v>
      </c>
      <c r="F687" s="38"/>
      <c r="H687" s="92"/>
    </row>
    <row r="688" spans="1:8" s="40" customFormat="1" ht="17.100000000000001" customHeight="1" x14ac:dyDescent="0.25">
      <c r="A688" s="36" t="s">
        <v>170</v>
      </c>
      <c r="B688" s="37" t="s">
        <v>270</v>
      </c>
      <c r="C688" s="50">
        <v>1900</v>
      </c>
      <c r="D688" s="50">
        <v>1878.68</v>
      </c>
      <c r="E688" s="53">
        <f t="shared" si="38"/>
        <v>0.98877894736842109</v>
      </c>
      <c r="F688" s="38"/>
      <c r="H688" s="92"/>
    </row>
    <row r="689" spans="1:8" s="40" customFormat="1" ht="17.100000000000001" customHeight="1" x14ac:dyDescent="0.25">
      <c r="A689" s="36" t="s">
        <v>298</v>
      </c>
      <c r="B689" s="47" t="s">
        <v>299</v>
      </c>
      <c r="C689" s="50">
        <v>48000</v>
      </c>
      <c r="D689" s="50">
        <v>48000</v>
      </c>
      <c r="E689" s="53">
        <f t="shared" si="38"/>
        <v>1</v>
      </c>
      <c r="F689" s="38"/>
      <c r="H689" s="92"/>
    </row>
    <row r="690" spans="1:8" s="40" customFormat="1" ht="17.100000000000001" customHeight="1" x14ac:dyDescent="0.25">
      <c r="A690" s="36" t="s">
        <v>113</v>
      </c>
      <c r="B690" s="47" t="s">
        <v>297</v>
      </c>
      <c r="C690" s="50">
        <v>5329</v>
      </c>
      <c r="D690" s="50">
        <v>5231.38</v>
      </c>
      <c r="E690" s="53">
        <f t="shared" si="38"/>
        <v>0.98168136610996437</v>
      </c>
      <c r="F690" s="38"/>
      <c r="H690" s="92"/>
    </row>
    <row r="691" spans="1:8" s="40" customFormat="1" ht="17.100000000000001" customHeight="1" x14ac:dyDescent="0.25">
      <c r="A691" s="36" t="s">
        <v>112</v>
      </c>
      <c r="B691" s="47" t="s">
        <v>6</v>
      </c>
      <c r="C691" s="50">
        <v>2760.81</v>
      </c>
      <c r="D691" s="50">
        <v>2680.81</v>
      </c>
      <c r="E691" s="53">
        <f t="shared" si="38"/>
        <v>0.97102299687410576</v>
      </c>
      <c r="F691" s="38"/>
      <c r="H691" s="92"/>
    </row>
    <row r="692" spans="1:8" s="40" customFormat="1" ht="17.100000000000001" customHeight="1" x14ac:dyDescent="0.25">
      <c r="A692" s="36" t="s">
        <v>125</v>
      </c>
      <c r="B692" s="47" t="s">
        <v>175</v>
      </c>
      <c r="C692" s="50">
        <v>19959.599999999999</v>
      </c>
      <c r="D692" s="50">
        <v>19959.599999999999</v>
      </c>
      <c r="E692" s="53">
        <f t="shared" si="38"/>
        <v>1</v>
      </c>
      <c r="F692" s="38"/>
      <c r="H692" s="92"/>
    </row>
    <row r="693" spans="1:8" s="40" customFormat="1" ht="17.100000000000001" customHeight="1" x14ac:dyDescent="0.25">
      <c r="A693" s="36" t="s">
        <v>171</v>
      </c>
      <c r="B693" s="47" t="s">
        <v>188</v>
      </c>
      <c r="C693" s="50">
        <v>7027.2</v>
      </c>
      <c r="D693" s="50">
        <v>7027.2</v>
      </c>
      <c r="E693" s="53">
        <f t="shared" si="38"/>
        <v>1</v>
      </c>
      <c r="F693" s="38"/>
      <c r="H693" s="92"/>
    </row>
    <row r="694" spans="1:8" s="40" customFormat="1" ht="17.100000000000001" customHeight="1" x14ac:dyDescent="0.25">
      <c r="A694" s="36" t="s">
        <v>120</v>
      </c>
      <c r="B694" s="47" t="s">
        <v>358</v>
      </c>
      <c r="C694" s="50">
        <v>12673</v>
      </c>
      <c r="D694" s="50">
        <v>12672.8</v>
      </c>
      <c r="E694" s="53">
        <f t="shared" si="38"/>
        <v>0.99998421841710716</v>
      </c>
      <c r="F694" s="38"/>
      <c r="H694" s="92"/>
    </row>
    <row r="695" spans="1:8" s="40" customFormat="1" ht="17.100000000000001" customHeight="1" x14ac:dyDescent="0.25">
      <c r="A695" s="36" t="s">
        <v>119</v>
      </c>
      <c r="B695" s="47" t="s">
        <v>359</v>
      </c>
      <c r="C695" s="50">
        <v>860000</v>
      </c>
      <c r="D695" s="50">
        <v>857623</v>
      </c>
      <c r="E695" s="53">
        <f t="shared" si="38"/>
        <v>0.99723604651162789</v>
      </c>
      <c r="F695" s="38"/>
      <c r="H695" s="92"/>
    </row>
    <row r="696" spans="1:8" s="28" customFormat="1" ht="25.5" customHeight="1" x14ac:dyDescent="0.3">
      <c r="A696" s="127" t="s">
        <v>293</v>
      </c>
      <c r="B696" s="128" t="s">
        <v>10</v>
      </c>
      <c r="C696" s="129">
        <f>SUM(C697:C700)</f>
        <v>217447</v>
      </c>
      <c r="D696" s="129">
        <f>SUM(D698:D700)</f>
        <v>10847.289999999999</v>
      </c>
      <c r="E696" s="130">
        <f t="shared" si="36"/>
        <v>4.9884753526146595E-2</v>
      </c>
      <c r="F696" s="19"/>
    </row>
    <row r="697" spans="1:8" s="28" customFormat="1" ht="15.75" customHeight="1" x14ac:dyDescent="0.3">
      <c r="A697" s="102" t="s">
        <v>137</v>
      </c>
      <c r="B697" s="41" t="s">
        <v>23</v>
      </c>
      <c r="C697" s="132">
        <v>200000</v>
      </c>
      <c r="D697" s="132">
        <v>0</v>
      </c>
      <c r="E697" s="53">
        <f t="shared" ref="E697:E700" si="39">SUM(D697/C697)</f>
        <v>0</v>
      </c>
      <c r="F697" s="19"/>
    </row>
    <row r="698" spans="1:8" s="40" customFormat="1" ht="17.100000000000001" customHeight="1" x14ac:dyDescent="0.25">
      <c r="A698" s="36" t="s">
        <v>151</v>
      </c>
      <c r="B698" s="41" t="s">
        <v>5</v>
      </c>
      <c r="C698" s="50">
        <v>13737</v>
      </c>
      <c r="D698" s="50">
        <v>7683.92</v>
      </c>
      <c r="E698" s="53">
        <f t="shared" si="39"/>
        <v>0.55935939433646353</v>
      </c>
      <c r="F698" s="38"/>
      <c r="H698" s="92"/>
    </row>
    <row r="699" spans="1:8" s="40" customFormat="1" ht="17.100000000000001" customHeight="1" x14ac:dyDescent="0.25">
      <c r="A699" s="36" t="s">
        <v>109</v>
      </c>
      <c r="B699" s="41" t="s">
        <v>25</v>
      </c>
      <c r="C699" s="50">
        <v>3342</v>
      </c>
      <c r="D699" s="50">
        <v>2863.39</v>
      </c>
      <c r="E699" s="53">
        <f t="shared" si="39"/>
        <v>0.85678934769599036</v>
      </c>
      <c r="F699" s="38"/>
      <c r="H699" s="92"/>
    </row>
    <row r="700" spans="1:8" s="40" customFormat="1" ht="17.100000000000001" customHeight="1" x14ac:dyDescent="0.25">
      <c r="A700" s="36" t="s">
        <v>143</v>
      </c>
      <c r="B700" s="41" t="s">
        <v>29</v>
      </c>
      <c r="C700" s="50">
        <v>368</v>
      </c>
      <c r="D700" s="50">
        <v>299.98</v>
      </c>
      <c r="E700" s="53">
        <f t="shared" si="39"/>
        <v>0.81516304347826096</v>
      </c>
      <c r="F700" s="38"/>
      <c r="H700" s="92"/>
    </row>
    <row r="701" spans="1:8" s="26" customFormat="1" ht="63" customHeight="1" thickBot="1" x14ac:dyDescent="0.35">
      <c r="A701" s="25"/>
      <c r="B701" s="75" t="s">
        <v>219</v>
      </c>
      <c r="C701" s="74">
        <f>SUM(C702)</f>
        <v>898095</v>
      </c>
      <c r="D701" s="74">
        <f>SUM(D702)</f>
        <v>349747.33999999997</v>
      </c>
      <c r="E701" s="73">
        <f t="shared" ref="E701:E712" si="40">SUM(D701/C701)</f>
        <v>0.38943245425038553</v>
      </c>
      <c r="F701" s="30"/>
    </row>
    <row r="702" spans="1:8" s="24" customFormat="1" ht="64.5" customHeight="1" thickTop="1" x14ac:dyDescent="0.3">
      <c r="A702" s="135" t="s">
        <v>220</v>
      </c>
      <c r="B702" s="136" t="s">
        <v>221</v>
      </c>
      <c r="C702" s="137">
        <f>SUM(C703:C709)</f>
        <v>898095</v>
      </c>
      <c r="D702" s="137">
        <f>SUM(D703:D709)</f>
        <v>349747.33999999997</v>
      </c>
      <c r="E702" s="130">
        <f t="shared" si="40"/>
        <v>0.38943245425038553</v>
      </c>
      <c r="F702" s="23"/>
    </row>
    <row r="703" spans="1:8" s="35" customFormat="1" ht="18.75" customHeight="1" x14ac:dyDescent="0.25">
      <c r="A703" s="32" t="s">
        <v>267</v>
      </c>
      <c r="B703" s="33" t="s">
        <v>268</v>
      </c>
      <c r="C703" s="50">
        <v>10000</v>
      </c>
      <c r="D703" s="50">
        <v>2495.02</v>
      </c>
      <c r="E703" s="53">
        <f t="shared" si="40"/>
        <v>0.249502</v>
      </c>
      <c r="F703" s="34"/>
    </row>
    <row r="704" spans="1:8" s="35" customFormat="1" ht="18.75" customHeight="1" x14ac:dyDescent="0.25">
      <c r="A704" s="32" t="s">
        <v>114</v>
      </c>
      <c r="B704" s="33" t="s">
        <v>82</v>
      </c>
      <c r="C704" s="50">
        <v>237096</v>
      </c>
      <c r="D704" s="50">
        <v>8094</v>
      </c>
      <c r="E704" s="53">
        <f t="shared" si="40"/>
        <v>3.4138070654924586E-2</v>
      </c>
      <c r="F704" s="34"/>
    </row>
    <row r="705" spans="1:7" s="35" customFormat="1" ht="18.75" customHeight="1" x14ac:dyDescent="0.25">
      <c r="A705" s="32" t="s">
        <v>186</v>
      </c>
      <c r="B705" s="33" t="s">
        <v>187</v>
      </c>
      <c r="C705" s="50">
        <v>1500</v>
      </c>
      <c r="D705" s="50">
        <v>0</v>
      </c>
      <c r="E705" s="53">
        <f t="shared" si="40"/>
        <v>0</v>
      </c>
      <c r="F705" s="34"/>
    </row>
    <row r="706" spans="1:7" s="35" customFormat="1" ht="18.75" customHeight="1" x14ac:dyDescent="0.25">
      <c r="A706" s="32" t="s">
        <v>115</v>
      </c>
      <c r="B706" s="39" t="s">
        <v>26</v>
      </c>
      <c r="C706" s="50">
        <v>10113</v>
      </c>
      <c r="D706" s="50">
        <v>10112.23</v>
      </c>
      <c r="E706" s="53">
        <f t="shared" si="40"/>
        <v>0.99992386037773162</v>
      </c>
      <c r="F706" s="34"/>
    </row>
    <row r="707" spans="1:7" s="35" customFormat="1" ht="18.75" customHeight="1" x14ac:dyDescent="0.25">
      <c r="A707" s="32" t="s">
        <v>109</v>
      </c>
      <c r="B707" s="33" t="s">
        <v>25</v>
      </c>
      <c r="C707" s="50">
        <v>316486</v>
      </c>
      <c r="D707" s="50">
        <v>13788.09</v>
      </c>
      <c r="E707" s="53">
        <f t="shared" si="40"/>
        <v>4.3566192501406066E-2</v>
      </c>
      <c r="F707" s="34"/>
    </row>
    <row r="708" spans="1:7" s="35" customFormat="1" ht="18.75" customHeight="1" x14ac:dyDescent="0.25">
      <c r="A708" s="32" t="s">
        <v>171</v>
      </c>
      <c r="B708" s="39" t="s">
        <v>188</v>
      </c>
      <c r="C708" s="50">
        <v>11900</v>
      </c>
      <c r="D708" s="50">
        <v>4258</v>
      </c>
      <c r="E708" s="53">
        <f t="shared" si="40"/>
        <v>0.35781512605042015</v>
      </c>
      <c r="F708" s="34"/>
    </row>
    <row r="709" spans="1:7" s="35" customFormat="1" ht="55.5" customHeight="1" x14ac:dyDescent="0.25">
      <c r="A709" s="32" t="s">
        <v>325</v>
      </c>
      <c r="B709" s="39" t="s">
        <v>347</v>
      </c>
      <c r="C709" s="50">
        <v>311000</v>
      </c>
      <c r="D709" s="50">
        <v>311000</v>
      </c>
      <c r="E709" s="53">
        <f t="shared" si="40"/>
        <v>1</v>
      </c>
      <c r="F709" s="34"/>
    </row>
    <row r="710" spans="1:7" s="26" customFormat="1" ht="58.5" customHeight="1" thickBot="1" x14ac:dyDescent="0.35">
      <c r="A710" s="25"/>
      <c r="B710" s="75" t="s">
        <v>295</v>
      </c>
      <c r="C710" s="74">
        <f>SUM(C711+C713)</f>
        <v>95150</v>
      </c>
      <c r="D710" s="74">
        <f>SUM(D711+D713)</f>
        <v>81398.62</v>
      </c>
      <c r="E710" s="73">
        <f t="shared" si="40"/>
        <v>0.85547682606410924</v>
      </c>
      <c r="F710" s="30"/>
    </row>
    <row r="711" spans="1:7" s="24" customFormat="1" ht="26.25" customHeight="1" thickTop="1" x14ac:dyDescent="0.3">
      <c r="A711" s="22" t="s">
        <v>72</v>
      </c>
      <c r="B711" s="66" t="s">
        <v>20</v>
      </c>
      <c r="C711" s="86">
        <f>SUM(C712)</f>
        <v>60000</v>
      </c>
      <c r="D711" s="86">
        <f>SUM(D712)</f>
        <v>60000</v>
      </c>
      <c r="E711" s="57">
        <f t="shared" si="40"/>
        <v>1</v>
      </c>
      <c r="F711" s="23"/>
    </row>
    <row r="712" spans="1:7" s="35" customFormat="1" ht="51" customHeight="1" x14ac:dyDescent="0.25">
      <c r="A712" s="32">
        <v>2310</v>
      </c>
      <c r="B712" s="39" t="s">
        <v>90</v>
      </c>
      <c r="C712" s="50">
        <v>60000</v>
      </c>
      <c r="D712" s="51">
        <v>60000</v>
      </c>
      <c r="E712" s="53">
        <f t="shared" si="40"/>
        <v>1</v>
      </c>
      <c r="F712" s="34"/>
      <c r="G712" s="92"/>
    </row>
    <row r="713" spans="1:7" s="24" customFormat="1" ht="31.2" customHeight="1" x14ac:dyDescent="0.3">
      <c r="A713" s="22" t="s">
        <v>73</v>
      </c>
      <c r="B713" s="62" t="s">
        <v>10</v>
      </c>
      <c r="C713" s="86">
        <f>SUM(C714:C717)</f>
        <v>35150</v>
      </c>
      <c r="D713" s="86">
        <f>SUM(D714:D717)</f>
        <v>21398.62</v>
      </c>
      <c r="E713" s="57">
        <f t="shared" ref="E713:E747" si="41">SUM(D713/C713)</f>
        <v>0.60878008534850636</v>
      </c>
      <c r="F713" s="23"/>
    </row>
    <row r="714" spans="1:7" s="35" customFormat="1" ht="63.75" customHeight="1" x14ac:dyDescent="0.25">
      <c r="A714" s="36" t="s">
        <v>211</v>
      </c>
      <c r="B714" s="37" t="s">
        <v>256</v>
      </c>
      <c r="C714" s="50">
        <v>17000</v>
      </c>
      <c r="D714" s="50">
        <v>17000</v>
      </c>
      <c r="E714" s="53">
        <f t="shared" si="41"/>
        <v>1</v>
      </c>
      <c r="F714" s="34"/>
      <c r="G714" s="92"/>
    </row>
    <row r="715" spans="1:7" s="35" customFormat="1" ht="15.75" customHeight="1" x14ac:dyDescent="0.25">
      <c r="A715" s="36" t="s">
        <v>267</v>
      </c>
      <c r="B715" s="37" t="s">
        <v>268</v>
      </c>
      <c r="C715" s="50">
        <v>8000</v>
      </c>
      <c r="D715" s="50">
        <v>4398.62</v>
      </c>
      <c r="E715" s="53">
        <f t="shared" si="41"/>
        <v>0.54982750000000002</v>
      </c>
      <c r="F715" s="34"/>
      <c r="G715" s="92"/>
    </row>
    <row r="716" spans="1:7" s="35" customFormat="1" ht="17.100000000000001" customHeight="1" x14ac:dyDescent="0.25">
      <c r="A716" s="32" t="s">
        <v>186</v>
      </c>
      <c r="B716" s="39" t="s">
        <v>187</v>
      </c>
      <c r="C716" s="50">
        <v>1000</v>
      </c>
      <c r="D716" s="50">
        <v>0</v>
      </c>
      <c r="E716" s="53">
        <f t="shared" si="41"/>
        <v>0</v>
      </c>
      <c r="F716" s="34"/>
    </row>
    <row r="717" spans="1:7" s="35" customFormat="1" ht="17.100000000000001" customHeight="1" x14ac:dyDescent="0.25">
      <c r="A717" s="32" t="s">
        <v>109</v>
      </c>
      <c r="B717" s="33" t="s">
        <v>25</v>
      </c>
      <c r="C717" s="50">
        <v>9150</v>
      </c>
      <c r="D717" s="50">
        <v>0</v>
      </c>
      <c r="E717" s="53">
        <f t="shared" si="41"/>
        <v>0</v>
      </c>
      <c r="F717" s="34"/>
    </row>
    <row r="718" spans="1:7" s="26" customFormat="1" ht="37.5" customHeight="1" thickBot="1" x14ac:dyDescent="0.35">
      <c r="A718" s="25"/>
      <c r="B718" s="75" t="s">
        <v>60</v>
      </c>
      <c r="C718" s="74">
        <f>SUM(C719+C738+C740)</f>
        <v>944703</v>
      </c>
      <c r="D718" s="74">
        <f>SUM(D719+D738+D740)</f>
        <v>883148.21</v>
      </c>
      <c r="E718" s="73">
        <f t="shared" si="41"/>
        <v>0.93484217791199986</v>
      </c>
      <c r="F718" s="30"/>
    </row>
    <row r="719" spans="1:7" s="26" customFormat="1" ht="37.5" customHeight="1" thickTop="1" x14ac:dyDescent="0.3">
      <c r="A719" s="95" t="s">
        <v>249</v>
      </c>
      <c r="B719" s="96" t="s">
        <v>253</v>
      </c>
      <c r="C719" s="97">
        <f>SUM(C720:C737)</f>
        <v>867903</v>
      </c>
      <c r="D719" s="97">
        <f>SUM(D720:D737)</f>
        <v>807016.15</v>
      </c>
      <c r="E719" s="57">
        <f t="shared" si="41"/>
        <v>0.92984601965887892</v>
      </c>
      <c r="F719" s="21"/>
    </row>
    <row r="720" spans="1:7" s="35" customFormat="1" ht="20.25" customHeight="1" x14ac:dyDescent="0.25">
      <c r="A720" s="32" t="s">
        <v>118</v>
      </c>
      <c r="B720" s="33" t="s">
        <v>176</v>
      </c>
      <c r="C720" s="114">
        <v>1957</v>
      </c>
      <c r="D720" s="114">
        <v>1956.96</v>
      </c>
      <c r="E720" s="53">
        <f t="shared" si="41"/>
        <v>0.9999795605518651</v>
      </c>
      <c r="F720" s="34"/>
    </row>
    <row r="721" spans="1:6" s="35" customFormat="1" ht="20.25" customHeight="1" x14ac:dyDescent="0.25">
      <c r="A721" s="32" t="s">
        <v>137</v>
      </c>
      <c r="B721" s="33" t="s">
        <v>23</v>
      </c>
      <c r="C721" s="114">
        <v>449273</v>
      </c>
      <c r="D721" s="114">
        <v>415743.21</v>
      </c>
      <c r="E721" s="53">
        <f t="shared" si="41"/>
        <v>0.92536878468102912</v>
      </c>
      <c r="F721" s="34"/>
    </row>
    <row r="722" spans="1:6" s="35" customFormat="1" ht="20.25" customHeight="1" x14ac:dyDescent="0.25">
      <c r="A722" s="32" t="s">
        <v>123</v>
      </c>
      <c r="B722" s="39" t="s">
        <v>2</v>
      </c>
      <c r="C722" s="114">
        <v>34250</v>
      </c>
      <c r="D722" s="114">
        <v>33826.660000000003</v>
      </c>
      <c r="E722" s="53">
        <f t="shared" si="41"/>
        <v>0.98763970802919721</v>
      </c>
      <c r="F722" s="34"/>
    </row>
    <row r="723" spans="1:6" s="35" customFormat="1" ht="20.25" customHeight="1" x14ac:dyDescent="0.25">
      <c r="A723" s="32" t="s">
        <v>124</v>
      </c>
      <c r="B723" s="33" t="s">
        <v>7</v>
      </c>
      <c r="C723" s="114">
        <v>75760</v>
      </c>
      <c r="D723" s="114">
        <v>52041.83</v>
      </c>
      <c r="E723" s="53">
        <f t="shared" si="41"/>
        <v>0.68693017423442448</v>
      </c>
      <c r="F723" s="34"/>
    </row>
    <row r="724" spans="1:6" s="35" customFormat="1" ht="20.25" customHeight="1" x14ac:dyDescent="0.25">
      <c r="A724" s="32" t="s">
        <v>138</v>
      </c>
      <c r="B724" s="33" t="s">
        <v>85</v>
      </c>
      <c r="C724" s="114">
        <v>8948</v>
      </c>
      <c r="D724" s="114">
        <v>5736.46</v>
      </c>
      <c r="E724" s="53">
        <f t="shared" si="41"/>
        <v>0.64108851139919532</v>
      </c>
      <c r="F724" s="34"/>
    </row>
    <row r="725" spans="1:6" s="35" customFormat="1" ht="20.25" customHeight="1" x14ac:dyDescent="0.25">
      <c r="A725" s="36" t="s">
        <v>267</v>
      </c>
      <c r="B725" s="37" t="s">
        <v>268</v>
      </c>
      <c r="C725" s="114">
        <v>3169</v>
      </c>
      <c r="D725" s="114">
        <v>3168.18</v>
      </c>
      <c r="E725" s="53">
        <f t="shared" si="41"/>
        <v>0.99974124329441461</v>
      </c>
      <c r="F725" s="34"/>
    </row>
    <row r="726" spans="1:6" s="35" customFormat="1" ht="20.25" customHeight="1" x14ac:dyDescent="0.25">
      <c r="A726" s="32" t="s">
        <v>114</v>
      </c>
      <c r="B726" s="33" t="s">
        <v>82</v>
      </c>
      <c r="C726" s="114">
        <v>31264</v>
      </c>
      <c r="D726" s="114">
        <v>31263.99</v>
      </c>
      <c r="E726" s="53">
        <f t="shared" si="41"/>
        <v>0.99999968014329588</v>
      </c>
      <c r="F726" s="34"/>
    </row>
    <row r="727" spans="1:6" s="35" customFormat="1" ht="20.25" customHeight="1" x14ac:dyDescent="0.25">
      <c r="A727" s="32" t="s">
        <v>186</v>
      </c>
      <c r="B727" s="39" t="s">
        <v>187</v>
      </c>
      <c r="C727" s="114">
        <v>3120</v>
      </c>
      <c r="D727" s="114">
        <v>3119.37</v>
      </c>
      <c r="E727" s="53">
        <f t="shared" si="41"/>
        <v>0.99979807692307687</v>
      </c>
      <c r="F727" s="34"/>
    </row>
    <row r="728" spans="1:6" s="35" customFormat="1" ht="18.75" customHeight="1" x14ac:dyDescent="0.25">
      <c r="A728" s="32" t="s">
        <v>151</v>
      </c>
      <c r="B728" s="43" t="s">
        <v>5</v>
      </c>
      <c r="C728" s="51">
        <v>135029</v>
      </c>
      <c r="D728" s="51">
        <v>135028.97</v>
      </c>
      <c r="E728" s="53">
        <f t="shared" si="41"/>
        <v>0.9999997778255042</v>
      </c>
      <c r="F728" s="34"/>
    </row>
    <row r="729" spans="1:6" s="35" customFormat="1" ht="18.75" customHeight="1" x14ac:dyDescent="0.25">
      <c r="A729" s="32" t="s">
        <v>115</v>
      </c>
      <c r="B729" s="33" t="s">
        <v>26</v>
      </c>
      <c r="C729" s="51">
        <v>1250</v>
      </c>
      <c r="D729" s="51">
        <v>1250</v>
      </c>
      <c r="E729" s="53">
        <f t="shared" si="41"/>
        <v>1</v>
      </c>
      <c r="F729" s="34"/>
    </row>
    <row r="730" spans="1:6" s="35" customFormat="1" ht="18.75" customHeight="1" x14ac:dyDescent="0.25">
      <c r="A730" s="32" t="s">
        <v>139</v>
      </c>
      <c r="B730" s="43" t="s">
        <v>155</v>
      </c>
      <c r="C730" s="51">
        <v>280</v>
      </c>
      <c r="D730" s="51">
        <v>280</v>
      </c>
      <c r="E730" s="53">
        <f t="shared" si="41"/>
        <v>1</v>
      </c>
      <c r="F730" s="34"/>
    </row>
    <row r="731" spans="1:6" s="35" customFormat="1" ht="18.75" customHeight="1" x14ac:dyDescent="0.25">
      <c r="A731" s="32" t="s">
        <v>109</v>
      </c>
      <c r="B731" s="33" t="s">
        <v>25</v>
      </c>
      <c r="C731" s="51">
        <v>59314</v>
      </c>
      <c r="D731" s="51">
        <v>59313.32</v>
      </c>
      <c r="E731" s="53">
        <f t="shared" si="41"/>
        <v>0.99998853559024847</v>
      </c>
      <c r="F731" s="34"/>
    </row>
    <row r="732" spans="1:6" s="35" customFormat="1" ht="18.75" customHeight="1" x14ac:dyDescent="0.25">
      <c r="A732" s="32" t="s">
        <v>170</v>
      </c>
      <c r="B732" s="37" t="s">
        <v>270</v>
      </c>
      <c r="C732" s="51">
        <v>1923</v>
      </c>
      <c r="D732" s="51">
        <v>1922.5</v>
      </c>
      <c r="E732" s="53">
        <f t="shared" si="41"/>
        <v>0.99973998959958399</v>
      </c>
      <c r="F732" s="34"/>
    </row>
    <row r="733" spans="1:6" s="35" customFormat="1" ht="18.75" customHeight="1" x14ac:dyDescent="0.25">
      <c r="A733" s="32" t="s">
        <v>113</v>
      </c>
      <c r="B733" s="33" t="s">
        <v>3</v>
      </c>
      <c r="C733" s="51">
        <v>2747</v>
      </c>
      <c r="D733" s="51">
        <v>2746.75</v>
      </c>
      <c r="E733" s="53">
        <f t="shared" si="41"/>
        <v>0.99990899162722968</v>
      </c>
      <c r="F733" s="34"/>
    </row>
    <row r="734" spans="1:6" s="35" customFormat="1" ht="18.75" customHeight="1" x14ac:dyDescent="0.25">
      <c r="A734" s="32" t="s">
        <v>125</v>
      </c>
      <c r="B734" s="33" t="s">
        <v>9</v>
      </c>
      <c r="C734" s="51">
        <v>13953</v>
      </c>
      <c r="D734" s="51">
        <v>13952.34</v>
      </c>
      <c r="E734" s="53">
        <f t="shared" si="41"/>
        <v>0.99995269834444211</v>
      </c>
      <c r="F734" s="34"/>
    </row>
    <row r="735" spans="1:6" s="35" customFormat="1" ht="18.75" customHeight="1" x14ac:dyDescent="0.25">
      <c r="A735" s="32" t="s">
        <v>143</v>
      </c>
      <c r="B735" s="33" t="s">
        <v>29</v>
      </c>
      <c r="C735" s="51">
        <v>20626</v>
      </c>
      <c r="D735" s="51">
        <v>20626</v>
      </c>
      <c r="E735" s="53">
        <f t="shared" si="41"/>
        <v>1</v>
      </c>
      <c r="F735" s="34"/>
    </row>
    <row r="736" spans="1:6" s="35" customFormat="1" ht="18.75" customHeight="1" x14ac:dyDescent="0.25">
      <c r="A736" s="32" t="s">
        <v>158</v>
      </c>
      <c r="B736" s="39" t="s">
        <v>160</v>
      </c>
      <c r="C736" s="51">
        <v>22769</v>
      </c>
      <c r="D736" s="51">
        <v>22769</v>
      </c>
      <c r="E736" s="53">
        <f t="shared" si="41"/>
        <v>1</v>
      </c>
      <c r="F736" s="34"/>
    </row>
    <row r="737" spans="1:19" s="35" customFormat="1" ht="18.75" customHeight="1" x14ac:dyDescent="0.25">
      <c r="A737" s="32" t="s">
        <v>171</v>
      </c>
      <c r="B737" s="33" t="s">
        <v>188</v>
      </c>
      <c r="C737" s="51">
        <v>2271</v>
      </c>
      <c r="D737" s="51">
        <v>2270.61</v>
      </c>
      <c r="E737" s="53">
        <f t="shared" si="41"/>
        <v>0.99982826948480852</v>
      </c>
      <c r="F737" s="34"/>
    </row>
    <row r="738" spans="1:19" s="26" customFormat="1" ht="26.4" customHeight="1" x14ac:dyDescent="0.3">
      <c r="A738" s="95" t="s">
        <v>250</v>
      </c>
      <c r="B738" s="96" t="s">
        <v>254</v>
      </c>
      <c r="C738" s="97">
        <f>C739</f>
        <v>20000</v>
      </c>
      <c r="D738" s="97">
        <f>D739</f>
        <v>20000</v>
      </c>
      <c r="E738" s="57">
        <f t="shared" si="41"/>
        <v>1</v>
      </c>
      <c r="F738" s="21"/>
    </row>
    <row r="739" spans="1:19" s="35" customFormat="1" ht="18.75" customHeight="1" x14ac:dyDescent="0.25">
      <c r="A739" s="98" t="s">
        <v>251</v>
      </c>
      <c r="B739" s="99" t="s">
        <v>255</v>
      </c>
      <c r="C739" s="100">
        <v>20000</v>
      </c>
      <c r="D739" s="100">
        <v>20000</v>
      </c>
      <c r="E739" s="101">
        <f t="shared" si="41"/>
        <v>1</v>
      </c>
      <c r="F739" s="34"/>
    </row>
    <row r="740" spans="1:19" s="49" customFormat="1" ht="28.5" customHeight="1" x14ac:dyDescent="0.3">
      <c r="A740" s="22" t="s">
        <v>61</v>
      </c>
      <c r="B740" s="65" t="s">
        <v>10</v>
      </c>
      <c r="C740" s="97">
        <f>SUM(C741:C747)</f>
        <v>56800</v>
      </c>
      <c r="D740" s="87">
        <f>SUM(D741:D747)</f>
        <v>56132.06</v>
      </c>
      <c r="E740" s="57">
        <f t="shared" si="41"/>
        <v>0.98824049295774641</v>
      </c>
      <c r="F740" s="31"/>
    </row>
    <row r="741" spans="1:19" s="35" customFormat="1" ht="48" customHeight="1" x14ac:dyDescent="0.25">
      <c r="A741" s="36" t="s">
        <v>211</v>
      </c>
      <c r="B741" s="89" t="s">
        <v>256</v>
      </c>
      <c r="C741" s="51">
        <v>12000</v>
      </c>
      <c r="D741" s="51">
        <v>12000</v>
      </c>
      <c r="E741" s="53">
        <f t="shared" si="41"/>
        <v>1</v>
      </c>
      <c r="G741" s="92"/>
    </row>
    <row r="742" spans="1:19" s="35" customFormat="1" ht="19.5" customHeight="1" x14ac:dyDescent="0.25">
      <c r="A742" s="36" t="s">
        <v>137</v>
      </c>
      <c r="B742" s="33" t="s">
        <v>23</v>
      </c>
      <c r="C742" s="51">
        <v>1091</v>
      </c>
      <c r="D742" s="51">
        <v>1065.6300000000001</v>
      </c>
      <c r="E742" s="53">
        <f t="shared" si="41"/>
        <v>0.97674610449129251</v>
      </c>
      <c r="G742" s="92"/>
    </row>
    <row r="743" spans="1:19" s="35" customFormat="1" ht="18" customHeight="1" x14ac:dyDescent="0.25">
      <c r="A743" s="32" t="s">
        <v>124</v>
      </c>
      <c r="B743" s="33" t="s">
        <v>7</v>
      </c>
      <c r="C743" s="51">
        <v>3000</v>
      </c>
      <c r="D743" s="51">
        <v>2475.36</v>
      </c>
      <c r="E743" s="53">
        <f t="shared" si="41"/>
        <v>0.82512000000000008</v>
      </c>
      <c r="G743" s="92"/>
    </row>
    <row r="744" spans="1:19" s="35" customFormat="1" ht="17.25" customHeight="1" x14ac:dyDescent="0.25">
      <c r="A744" s="32" t="s">
        <v>153</v>
      </c>
      <c r="B744" s="43" t="s">
        <v>154</v>
      </c>
      <c r="C744" s="50">
        <v>12140</v>
      </c>
      <c r="D744" s="50">
        <v>12140</v>
      </c>
      <c r="E744" s="53">
        <f t="shared" si="41"/>
        <v>1</v>
      </c>
      <c r="F744" s="38"/>
    </row>
    <row r="745" spans="1:19" s="35" customFormat="1" ht="17.25" customHeight="1" x14ac:dyDescent="0.25">
      <c r="A745" s="32" t="s">
        <v>267</v>
      </c>
      <c r="B745" s="43" t="s">
        <v>268</v>
      </c>
      <c r="C745" s="50">
        <v>21560</v>
      </c>
      <c r="D745" s="50">
        <v>21486.82</v>
      </c>
      <c r="E745" s="53">
        <f t="shared" si="41"/>
        <v>0.99660575139146568</v>
      </c>
      <c r="F745" s="38"/>
    </row>
    <row r="746" spans="1:19" s="35" customFormat="1" ht="18.75" customHeight="1" x14ac:dyDescent="0.25">
      <c r="A746" s="32" t="s">
        <v>109</v>
      </c>
      <c r="B746" s="43" t="s">
        <v>64</v>
      </c>
      <c r="C746" s="50">
        <v>6100</v>
      </c>
      <c r="D746" s="50">
        <v>6055.25</v>
      </c>
      <c r="E746" s="53">
        <f t="shared" si="41"/>
        <v>0.99266393442622947</v>
      </c>
    </row>
    <row r="747" spans="1:19" s="35" customFormat="1" ht="20.25" customHeight="1" thickBot="1" x14ac:dyDescent="0.3">
      <c r="A747" s="44" t="s">
        <v>109</v>
      </c>
      <c r="B747" s="141" t="s">
        <v>25</v>
      </c>
      <c r="C747" s="140">
        <v>909</v>
      </c>
      <c r="D747" s="88">
        <v>909</v>
      </c>
      <c r="E747" s="54">
        <f t="shared" si="41"/>
        <v>1</v>
      </c>
    </row>
    <row r="748" spans="1:19" s="67" customFormat="1" ht="28.5" customHeight="1" thickTop="1" x14ac:dyDescent="0.3">
      <c r="A748" s="150" t="s">
        <v>222</v>
      </c>
      <c r="B748" s="150"/>
      <c r="C748" s="151"/>
      <c r="D748" s="151"/>
      <c r="E748" s="151"/>
    </row>
    <row r="749" spans="1:19" s="112" customFormat="1" ht="33.75" customHeight="1" x14ac:dyDescent="0.25">
      <c r="A749" s="152" t="s">
        <v>223</v>
      </c>
      <c r="B749" s="152"/>
      <c r="C749" s="110">
        <f>SUM(C750+C753+C754+C755+C756+C757)</f>
        <v>124898222.06999999</v>
      </c>
      <c r="D749" s="110">
        <f>SUM(D750+D753+D754+D755+D756+D757)</f>
        <v>59058043.309999995</v>
      </c>
      <c r="E749" s="80">
        <f t="shared" ref="E749:E760" si="42">SUM(D749/C749)</f>
        <v>0.47284935150558466</v>
      </c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</row>
    <row r="750" spans="1:19" s="68" customFormat="1" ht="15.6" x14ac:dyDescent="0.3">
      <c r="A750" s="149" t="s">
        <v>224</v>
      </c>
      <c r="B750" s="149"/>
      <c r="C750" s="81">
        <f>SUM(C751:C752)</f>
        <v>109889589.94999999</v>
      </c>
      <c r="D750" s="81">
        <f>SUM(D751:D752)</f>
        <v>53263996.859999999</v>
      </c>
      <c r="E750" s="82">
        <f t="shared" si="42"/>
        <v>0.48470466478430979</v>
      </c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</row>
    <row r="751" spans="1:19" s="68" customFormat="1" ht="17.25" customHeight="1" x14ac:dyDescent="0.3">
      <c r="A751" s="149" t="s">
        <v>225</v>
      </c>
      <c r="B751" s="149"/>
      <c r="C751" s="81">
        <v>79809028.129999995</v>
      </c>
      <c r="D751" s="81">
        <v>40835276.590000004</v>
      </c>
      <c r="E751" s="82">
        <f t="shared" si="42"/>
        <v>0.51166237137337267</v>
      </c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</row>
    <row r="752" spans="1:19" s="68" customFormat="1" ht="20.25" customHeight="1" x14ac:dyDescent="0.3">
      <c r="A752" s="149" t="s">
        <v>274</v>
      </c>
      <c r="B752" s="149"/>
      <c r="C752" s="81">
        <v>30080561.82</v>
      </c>
      <c r="D752" s="81">
        <v>12428720.27</v>
      </c>
      <c r="E752" s="82">
        <f t="shared" si="42"/>
        <v>0.413181121561911</v>
      </c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</row>
    <row r="753" spans="1:19" s="68" customFormat="1" ht="18.75" customHeight="1" x14ac:dyDescent="0.3">
      <c r="A753" s="149" t="s">
        <v>263</v>
      </c>
      <c r="B753" s="149"/>
      <c r="C753" s="81">
        <v>5028387.34</v>
      </c>
      <c r="D753" s="81">
        <v>2009155.54</v>
      </c>
      <c r="E753" s="82">
        <f t="shared" si="42"/>
        <v>0.39956260410121869</v>
      </c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</row>
    <row r="754" spans="1:19" s="68" customFormat="1" ht="21" customHeight="1" x14ac:dyDescent="0.3">
      <c r="A754" s="149" t="s">
        <v>226</v>
      </c>
      <c r="B754" s="149"/>
      <c r="C754" s="81">
        <v>5759935</v>
      </c>
      <c r="D754" s="81">
        <v>2468210.09</v>
      </c>
      <c r="E754" s="82">
        <f t="shared" si="42"/>
        <v>0.42851353183673074</v>
      </c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</row>
    <row r="755" spans="1:19" s="68" customFormat="1" ht="33" customHeight="1" x14ac:dyDescent="0.3">
      <c r="A755" s="148" t="s">
        <v>232</v>
      </c>
      <c r="B755" s="148"/>
      <c r="C755" s="81">
        <v>4020309.78</v>
      </c>
      <c r="D755" s="81">
        <v>1258994.93</v>
      </c>
      <c r="E755" s="90">
        <f t="shared" si="42"/>
        <v>0.31315868649305922</v>
      </c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</row>
    <row r="756" spans="1:19" s="68" customFormat="1" ht="17.25" customHeight="1" x14ac:dyDescent="0.3">
      <c r="A756" s="149" t="s">
        <v>227</v>
      </c>
      <c r="B756" s="149"/>
      <c r="C756" s="81">
        <v>0</v>
      </c>
      <c r="D756" s="81">
        <v>0</v>
      </c>
      <c r="E756" s="120" t="s">
        <v>326</v>
      </c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</row>
    <row r="757" spans="1:19" s="68" customFormat="1" ht="18" customHeight="1" x14ac:dyDescent="0.3">
      <c r="A757" s="149" t="s">
        <v>228</v>
      </c>
      <c r="B757" s="149"/>
      <c r="C757" s="81">
        <v>200000</v>
      </c>
      <c r="D757" s="81">
        <v>57685.89</v>
      </c>
      <c r="E757" s="82">
        <f t="shared" si="42"/>
        <v>0.28842944999999998</v>
      </c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</row>
    <row r="758" spans="1:19" s="68" customFormat="1" ht="21" customHeight="1" x14ac:dyDescent="0.3">
      <c r="A758" s="149" t="s">
        <v>229</v>
      </c>
      <c r="B758" s="149"/>
      <c r="C758" s="81">
        <v>7122069.6600000001</v>
      </c>
      <c r="D758" s="81">
        <v>1318008.3899999999</v>
      </c>
      <c r="E758" s="82">
        <f t="shared" si="42"/>
        <v>0.18505974427663768</v>
      </c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</row>
    <row r="759" spans="1:19" s="68" customFormat="1" ht="23.25" customHeight="1" x14ac:dyDescent="0.3">
      <c r="A759" s="149" t="s">
        <v>230</v>
      </c>
      <c r="B759" s="149"/>
      <c r="C759" s="81">
        <v>7122069.6600000001</v>
      </c>
      <c r="D759" s="81">
        <v>1318008.3899999999</v>
      </c>
      <c r="E759" s="82">
        <f t="shared" si="42"/>
        <v>0.18505974427663768</v>
      </c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</row>
    <row r="760" spans="1:19" s="68" customFormat="1" ht="28.5" customHeight="1" thickBot="1" x14ac:dyDescent="0.35">
      <c r="A760" s="153" t="s">
        <v>231</v>
      </c>
      <c r="B760" s="153"/>
      <c r="C760" s="83">
        <v>1071208.48</v>
      </c>
      <c r="D760" s="83">
        <v>374455.76</v>
      </c>
      <c r="E760" s="121">
        <f t="shared" si="42"/>
        <v>0.34956384960656772</v>
      </c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</row>
    <row r="761" spans="1:19" ht="13.8" thickTop="1" x14ac:dyDescent="0.25">
      <c r="A761" s="4"/>
      <c r="B761" s="2"/>
      <c r="C761" s="52"/>
      <c r="D761" s="52"/>
    </row>
    <row r="762" spans="1:19" x14ac:dyDescent="0.25">
      <c r="A762" s="4"/>
      <c r="B762" s="2"/>
      <c r="D762" s="52"/>
    </row>
    <row r="763" spans="1:19" x14ac:dyDescent="0.25">
      <c r="A763" s="4"/>
      <c r="B763" s="2"/>
      <c r="D763" s="52"/>
    </row>
    <row r="764" spans="1:19" x14ac:dyDescent="0.25">
      <c r="A764" s="4"/>
      <c r="B764" s="2"/>
      <c r="D764" s="52"/>
    </row>
    <row r="765" spans="1:19" x14ac:dyDescent="0.25">
      <c r="A765" s="4"/>
      <c r="B765" s="2"/>
      <c r="D765" s="52"/>
    </row>
    <row r="766" spans="1:19" x14ac:dyDescent="0.25">
      <c r="A766" s="4"/>
      <c r="B766" s="2"/>
      <c r="D766" s="52"/>
    </row>
    <row r="767" spans="1:19" x14ac:dyDescent="0.25">
      <c r="A767" s="4"/>
      <c r="B767" s="2"/>
      <c r="D767" s="52"/>
    </row>
    <row r="768" spans="1:19" x14ac:dyDescent="0.25">
      <c r="A768" s="4"/>
      <c r="B768" s="2"/>
      <c r="D768" s="52"/>
    </row>
    <row r="769" spans="1:4" x14ac:dyDescent="0.25">
      <c r="A769" s="4"/>
      <c r="B769" s="2"/>
      <c r="D769" s="52"/>
    </row>
    <row r="770" spans="1:4" x14ac:dyDescent="0.25">
      <c r="A770" s="4"/>
      <c r="B770" s="2"/>
      <c r="D770" s="52"/>
    </row>
    <row r="771" spans="1:4" x14ac:dyDescent="0.25">
      <c r="A771" s="4"/>
      <c r="B771" s="2"/>
      <c r="D771" s="52"/>
    </row>
    <row r="772" spans="1:4" x14ac:dyDescent="0.25">
      <c r="A772" s="4"/>
      <c r="B772" s="2"/>
      <c r="D772" s="52"/>
    </row>
    <row r="773" spans="1:4" x14ac:dyDescent="0.25">
      <c r="A773" s="4"/>
      <c r="B773" s="2"/>
      <c r="D773" s="52"/>
    </row>
    <row r="774" spans="1:4" x14ac:dyDescent="0.25">
      <c r="A774" s="4"/>
      <c r="B774" s="2"/>
      <c r="D774" s="52"/>
    </row>
    <row r="775" spans="1:4" x14ac:dyDescent="0.25">
      <c r="A775" s="4"/>
      <c r="B775" s="2"/>
      <c r="D775" s="52"/>
    </row>
    <row r="776" spans="1:4" x14ac:dyDescent="0.25">
      <c r="A776" s="4"/>
      <c r="B776" s="2"/>
      <c r="D776" s="52"/>
    </row>
    <row r="777" spans="1:4" x14ac:dyDescent="0.25">
      <c r="A777" s="4"/>
      <c r="B777" s="2"/>
      <c r="D777" s="52"/>
    </row>
    <row r="778" spans="1:4" x14ac:dyDescent="0.25">
      <c r="A778" s="4"/>
      <c r="B778" s="2"/>
      <c r="D778" s="52"/>
    </row>
    <row r="779" spans="1:4" x14ac:dyDescent="0.25">
      <c r="A779" s="4"/>
      <c r="B779" s="2"/>
      <c r="D779" s="52"/>
    </row>
    <row r="780" spans="1:4" x14ac:dyDescent="0.25">
      <c r="A780" s="4"/>
      <c r="B780" s="2"/>
      <c r="D780" s="52"/>
    </row>
    <row r="781" spans="1:4" x14ac:dyDescent="0.25">
      <c r="A781" s="4"/>
      <c r="B781" s="2"/>
      <c r="D781" s="52"/>
    </row>
    <row r="782" spans="1:4" x14ac:dyDescent="0.25">
      <c r="A782" s="4"/>
      <c r="B782" s="2"/>
      <c r="D782" s="52"/>
    </row>
    <row r="783" spans="1:4" x14ac:dyDescent="0.25">
      <c r="A783" s="4"/>
      <c r="B783" s="2"/>
      <c r="D783" s="52"/>
    </row>
    <row r="784" spans="1:4" x14ac:dyDescent="0.25">
      <c r="A784" s="4"/>
      <c r="B784" s="2"/>
      <c r="D784" s="52"/>
    </row>
    <row r="785" spans="1:4" x14ac:dyDescent="0.25">
      <c r="A785" s="4"/>
      <c r="B785" s="2"/>
      <c r="D785" s="52"/>
    </row>
    <row r="786" spans="1:4" x14ac:dyDescent="0.25">
      <c r="A786" s="4"/>
      <c r="B786" s="2"/>
      <c r="D786" s="52"/>
    </row>
    <row r="787" spans="1:4" x14ac:dyDescent="0.25">
      <c r="A787" s="4"/>
      <c r="B787" s="2"/>
      <c r="D787" s="52"/>
    </row>
    <row r="788" spans="1:4" x14ac:dyDescent="0.25">
      <c r="A788" s="4"/>
      <c r="B788" s="2"/>
      <c r="D788" s="52"/>
    </row>
    <row r="789" spans="1:4" x14ac:dyDescent="0.25">
      <c r="A789" s="4"/>
      <c r="B789" s="2"/>
    </row>
    <row r="790" spans="1:4" x14ac:dyDescent="0.25">
      <c r="A790" s="4"/>
      <c r="B790" s="2"/>
    </row>
    <row r="791" spans="1:4" x14ac:dyDescent="0.25">
      <c r="A791" s="4"/>
      <c r="B791" s="2"/>
    </row>
    <row r="792" spans="1:4" x14ac:dyDescent="0.25">
      <c r="A792" s="4"/>
      <c r="B792" s="2"/>
    </row>
    <row r="793" spans="1:4" x14ac:dyDescent="0.25">
      <c r="A793" s="4"/>
      <c r="B793" s="2"/>
    </row>
    <row r="794" spans="1:4" x14ac:dyDescent="0.25">
      <c r="A794" s="4"/>
      <c r="B794" s="2"/>
    </row>
    <row r="795" spans="1:4" x14ac:dyDescent="0.25">
      <c r="A795" s="4"/>
      <c r="B795" s="2"/>
    </row>
    <row r="796" spans="1:4" x14ac:dyDescent="0.25">
      <c r="A796" s="4"/>
      <c r="B796" s="2"/>
    </row>
    <row r="797" spans="1:4" x14ac:dyDescent="0.25">
      <c r="A797" s="4"/>
      <c r="B797" s="2"/>
    </row>
    <row r="798" spans="1:4" x14ac:dyDescent="0.25">
      <c r="A798" s="4"/>
      <c r="B798" s="2"/>
    </row>
    <row r="799" spans="1:4" x14ac:dyDescent="0.25">
      <c r="A799" s="4"/>
      <c r="B799" s="2"/>
    </row>
    <row r="800" spans="1:4" x14ac:dyDescent="0.25">
      <c r="A800" s="4"/>
      <c r="B800" s="2"/>
    </row>
    <row r="801" spans="1:2" x14ac:dyDescent="0.25">
      <c r="A801" s="4"/>
      <c r="B801" s="2"/>
    </row>
    <row r="802" spans="1:2" x14ac:dyDescent="0.25">
      <c r="A802" s="4"/>
      <c r="B802" s="2"/>
    </row>
    <row r="803" spans="1:2" x14ac:dyDescent="0.25">
      <c r="A803" s="4"/>
      <c r="B803" s="2"/>
    </row>
    <row r="804" spans="1:2" x14ac:dyDescent="0.25">
      <c r="A804" s="4"/>
      <c r="B804" s="2"/>
    </row>
    <row r="805" spans="1:2" x14ac:dyDescent="0.25">
      <c r="A805" s="4"/>
      <c r="B805" s="2"/>
    </row>
    <row r="806" spans="1:2" x14ac:dyDescent="0.25">
      <c r="A806" s="4"/>
      <c r="B806" s="2"/>
    </row>
    <row r="807" spans="1:2" x14ac:dyDescent="0.25">
      <c r="A807" s="4"/>
      <c r="B807" s="2"/>
    </row>
    <row r="808" spans="1:2" x14ac:dyDescent="0.25">
      <c r="A808" s="4"/>
      <c r="B808" s="2"/>
    </row>
    <row r="809" spans="1:2" x14ac:dyDescent="0.25">
      <c r="A809" s="4"/>
      <c r="B809" s="2"/>
    </row>
    <row r="810" spans="1:2" x14ac:dyDescent="0.25">
      <c r="A810" s="4"/>
      <c r="B810" s="2"/>
    </row>
    <row r="811" spans="1:2" x14ac:dyDescent="0.25">
      <c r="A811" s="4"/>
      <c r="B811" s="2"/>
    </row>
    <row r="812" spans="1:2" x14ac:dyDescent="0.25">
      <c r="A812" s="4"/>
      <c r="B812" s="2"/>
    </row>
    <row r="813" spans="1:2" x14ac:dyDescent="0.25">
      <c r="A813" s="4"/>
      <c r="B813" s="2"/>
    </row>
    <row r="814" spans="1:2" x14ac:dyDescent="0.25">
      <c r="A814" s="4"/>
      <c r="B814" s="2"/>
    </row>
    <row r="815" spans="1:2" x14ac:dyDescent="0.25">
      <c r="A815" s="4"/>
      <c r="B815" s="2"/>
    </row>
    <row r="816" spans="1:2" x14ac:dyDescent="0.25">
      <c r="A816" s="4"/>
      <c r="B816" s="2"/>
    </row>
    <row r="817" spans="1:2" x14ac:dyDescent="0.25">
      <c r="A817" s="4"/>
      <c r="B817" s="2"/>
    </row>
    <row r="818" spans="1:2" x14ac:dyDescent="0.25">
      <c r="A818" s="4"/>
      <c r="B818" s="2"/>
    </row>
    <row r="819" spans="1:2" x14ac:dyDescent="0.25">
      <c r="A819" s="4"/>
      <c r="B819" s="2"/>
    </row>
    <row r="820" spans="1:2" x14ac:dyDescent="0.25">
      <c r="A820" s="4"/>
      <c r="B820" s="2"/>
    </row>
    <row r="821" spans="1:2" x14ac:dyDescent="0.25">
      <c r="A821" s="4"/>
      <c r="B821" s="2"/>
    </row>
    <row r="822" spans="1:2" x14ac:dyDescent="0.25">
      <c r="A822" s="4"/>
      <c r="B822" s="2"/>
    </row>
    <row r="823" spans="1:2" x14ac:dyDescent="0.25">
      <c r="A823" s="4"/>
      <c r="B823" s="2"/>
    </row>
    <row r="824" spans="1:2" x14ac:dyDescent="0.25">
      <c r="A824" s="4"/>
      <c r="B824" s="2"/>
    </row>
    <row r="825" spans="1:2" x14ac:dyDescent="0.25">
      <c r="A825" s="4"/>
      <c r="B825" s="2"/>
    </row>
    <row r="826" spans="1:2" x14ac:dyDescent="0.25">
      <c r="A826" s="4"/>
      <c r="B826" s="2"/>
    </row>
    <row r="827" spans="1:2" x14ac:dyDescent="0.25">
      <c r="A827" s="4"/>
      <c r="B827" s="2"/>
    </row>
    <row r="828" spans="1:2" x14ac:dyDescent="0.25">
      <c r="A828" s="4"/>
      <c r="B828" s="2"/>
    </row>
    <row r="829" spans="1:2" x14ac:dyDescent="0.25">
      <c r="A829" s="4"/>
      <c r="B829" s="2"/>
    </row>
    <row r="830" spans="1:2" x14ac:dyDescent="0.25">
      <c r="A830" s="4"/>
      <c r="B830" s="2"/>
    </row>
    <row r="831" spans="1:2" x14ac:dyDescent="0.25">
      <c r="A831" s="4"/>
      <c r="B831" s="2"/>
    </row>
    <row r="832" spans="1:2" x14ac:dyDescent="0.25">
      <c r="A832" s="4"/>
      <c r="B832" s="2"/>
    </row>
    <row r="833" spans="1:2" x14ac:dyDescent="0.25">
      <c r="A833" s="4"/>
      <c r="B833" s="2"/>
    </row>
    <row r="834" spans="1:2" x14ac:dyDescent="0.25">
      <c r="A834" s="4"/>
      <c r="B834" s="2"/>
    </row>
    <row r="835" spans="1:2" x14ac:dyDescent="0.25">
      <c r="A835" s="4"/>
      <c r="B835" s="2"/>
    </row>
    <row r="836" spans="1:2" x14ac:dyDescent="0.25">
      <c r="A836" s="4"/>
      <c r="B836" s="2"/>
    </row>
    <row r="837" spans="1:2" x14ac:dyDescent="0.25">
      <c r="A837" s="4"/>
      <c r="B837" s="2"/>
    </row>
    <row r="838" spans="1:2" x14ac:dyDescent="0.25">
      <c r="A838" s="4"/>
      <c r="B838" s="2"/>
    </row>
    <row r="839" spans="1:2" x14ac:dyDescent="0.25">
      <c r="A839" s="4"/>
      <c r="B839" s="2"/>
    </row>
    <row r="840" spans="1:2" x14ac:dyDescent="0.25">
      <c r="A840" s="4"/>
      <c r="B840" s="2"/>
    </row>
    <row r="841" spans="1:2" x14ac:dyDescent="0.25">
      <c r="A841" s="4"/>
      <c r="B841" s="2"/>
    </row>
    <row r="842" spans="1:2" x14ac:dyDescent="0.25">
      <c r="A842" s="4"/>
      <c r="B842" s="2"/>
    </row>
    <row r="843" spans="1:2" x14ac:dyDescent="0.25">
      <c r="A843" s="4"/>
      <c r="B843" s="2"/>
    </row>
    <row r="844" spans="1:2" x14ac:dyDescent="0.25">
      <c r="A844" s="4"/>
      <c r="B844" s="2"/>
    </row>
    <row r="845" spans="1:2" x14ac:dyDescent="0.25">
      <c r="A845" s="4"/>
      <c r="B845" s="2"/>
    </row>
    <row r="846" spans="1:2" x14ac:dyDescent="0.25">
      <c r="A846" s="4"/>
      <c r="B846" s="2"/>
    </row>
    <row r="847" spans="1:2" x14ac:dyDescent="0.25">
      <c r="A847" s="4"/>
      <c r="B847" s="2"/>
    </row>
    <row r="848" spans="1:2" x14ac:dyDescent="0.25">
      <c r="A848" s="4"/>
      <c r="B848" s="2"/>
    </row>
    <row r="849" spans="1:2" x14ac:dyDescent="0.25">
      <c r="A849" s="4"/>
      <c r="B849" s="2"/>
    </row>
    <row r="850" spans="1:2" x14ac:dyDescent="0.25">
      <c r="A850" s="4"/>
      <c r="B850" s="2"/>
    </row>
    <row r="851" spans="1:2" x14ac:dyDescent="0.25">
      <c r="A851" s="4"/>
      <c r="B851" s="2"/>
    </row>
    <row r="852" spans="1:2" x14ac:dyDescent="0.25">
      <c r="A852" s="4"/>
      <c r="B852" s="2"/>
    </row>
    <row r="853" spans="1:2" x14ac:dyDescent="0.25">
      <c r="A853" s="4"/>
      <c r="B853" s="2"/>
    </row>
    <row r="854" spans="1:2" x14ac:dyDescent="0.25">
      <c r="A854" s="4"/>
      <c r="B854" s="2"/>
    </row>
    <row r="855" spans="1:2" x14ac:dyDescent="0.25">
      <c r="A855" s="4"/>
      <c r="B855" s="2"/>
    </row>
    <row r="856" spans="1:2" x14ac:dyDescent="0.25">
      <c r="A856" s="4"/>
      <c r="B856" s="2"/>
    </row>
    <row r="857" spans="1:2" x14ac:dyDescent="0.25">
      <c r="A857" s="4"/>
      <c r="B857" s="2"/>
    </row>
    <row r="858" spans="1:2" x14ac:dyDescent="0.25">
      <c r="A858" s="4"/>
      <c r="B858" s="2"/>
    </row>
    <row r="859" spans="1:2" x14ac:dyDescent="0.25">
      <c r="A859" s="4"/>
      <c r="B859" s="2"/>
    </row>
    <row r="860" spans="1:2" x14ac:dyDescent="0.25">
      <c r="A860" s="4"/>
      <c r="B860" s="2"/>
    </row>
    <row r="861" spans="1:2" x14ac:dyDescent="0.25">
      <c r="A861" s="4"/>
      <c r="B861" s="2"/>
    </row>
    <row r="862" spans="1:2" x14ac:dyDescent="0.25">
      <c r="A862" s="4"/>
      <c r="B862" s="2"/>
    </row>
    <row r="863" spans="1:2" x14ac:dyDescent="0.25">
      <c r="A863" s="4"/>
      <c r="B863" s="2"/>
    </row>
    <row r="864" spans="1:2" x14ac:dyDescent="0.25">
      <c r="A864" s="4"/>
      <c r="B864" s="2"/>
    </row>
    <row r="865" spans="1:2" x14ac:dyDescent="0.25">
      <c r="A865" s="4"/>
      <c r="B865" s="2"/>
    </row>
    <row r="866" spans="1:2" x14ac:dyDescent="0.25">
      <c r="A866" s="4"/>
      <c r="B866" s="2"/>
    </row>
    <row r="867" spans="1:2" x14ac:dyDescent="0.25">
      <c r="A867" s="4"/>
      <c r="B867" s="2"/>
    </row>
    <row r="868" spans="1:2" x14ac:dyDescent="0.25">
      <c r="A868" s="4"/>
      <c r="B868" s="2"/>
    </row>
    <row r="869" spans="1:2" x14ac:dyDescent="0.25">
      <c r="A869" s="4"/>
      <c r="B869" s="2"/>
    </row>
    <row r="870" spans="1:2" x14ac:dyDescent="0.25">
      <c r="A870" s="4"/>
      <c r="B870" s="2"/>
    </row>
    <row r="871" spans="1:2" x14ac:dyDescent="0.25">
      <c r="A871" s="4"/>
      <c r="B871" s="2"/>
    </row>
    <row r="872" spans="1:2" x14ac:dyDescent="0.25">
      <c r="A872" s="4"/>
      <c r="B872" s="2"/>
    </row>
    <row r="873" spans="1:2" x14ac:dyDescent="0.25">
      <c r="A873" s="4"/>
      <c r="B873" s="2"/>
    </row>
    <row r="874" spans="1:2" x14ac:dyDescent="0.25">
      <c r="A874" s="4"/>
      <c r="B874" s="2"/>
    </row>
    <row r="875" spans="1:2" x14ac:dyDescent="0.25">
      <c r="A875" s="4"/>
      <c r="B875" s="2"/>
    </row>
    <row r="876" spans="1:2" x14ac:dyDescent="0.25">
      <c r="A876" s="4"/>
      <c r="B876" s="2"/>
    </row>
    <row r="877" spans="1:2" x14ac:dyDescent="0.25">
      <c r="A877" s="4"/>
      <c r="B877" s="2"/>
    </row>
    <row r="878" spans="1:2" x14ac:dyDescent="0.25">
      <c r="A878" s="4"/>
      <c r="B878" s="2"/>
    </row>
    <row r="879" spans="1:2" x14ac:dyDescent="0.25">
      <c r="A879" s="4"/>
      <c r="B879" s="2"/>
    </row>
    <row r="880" spans="1:2" x14ac:dyDescent="0.25">
      <c r="A880" s="4"/>
      <c r="B880" s="2"/>
    </row>
    <row r="881" spans="1:2" x14ac:dyDescent="0.25">
      <c r="A881" s="4"/>
      <c r="B881" s="2"/>
    </row>
    <row r="882" spans="1:2" x14ac:dyDescent="0.25">
      <c r="A882" s="4"/>
      <c r="B882" s="2"/>
    </row>
    <row r="883" spans="1:2" x14ac:dyDescent="0.25">
      <c r="A883" s="4"/>
      <c r="B883" s="2"/>
    </row>
    <row r="884" spans="1:2" x14ac:dyDescent="0.25">
      <c r="A884" s="4"/>
      <c r="B884" s="2"/>
    </row>
    <row r="885" spans="1:2" x14ac:dyDescent="0.25">
      <c r="A885" s="4"/>
      <c r="B885" s="2"/>
    </row>
    <row r="886" spans="1:2" x14ac:dyDescent="0.25">
      <c r="A886" s="4"/>
      <c r="B886" s="2"/>
    </row>
    <row r="887" spans="1:2" x14ac:dyDescent="0.25">
      <c r="A887" s="4"/>
      <c r="B887" s="2"/>
    </row>
    <row r="888" spans="1:2" x14ac:dyDescent="0.25">
      <c r="A888" s="4"/>
      <c r="B888" s="2"/>
    </row>
    <row r="889" spans="1:2" x14ac:dyDescent="0.25">
      <c r="A889" s="4"/>
      <c r="B889" s="2"/>
    </row>
    <row r="890" spans="1:2" x14ac:dyDescent="0.25">
      <c r="A890" s="4"/>
      <c r="B890" s="2"/>
    </row>
    <row r="891" spans="1:2" x14ac:dyDescent="0.25">
      <c r="A891" s="4"/>
      <c r="B891" s="2"/>
    </row>
    <row r="892" spans="1:2" x14ac:dyDescent="0.25">
      <c r="A892" s="4"/>
      <c r="B892" s="2"/>
    </row>
    <row r="893" spans="1:2" x14ac:dyDescent="0.25">
      <c r="A893" s="4"/>
      <c r="B893" s="2"/>
    </row>
    <row r="894" spans="1:2" x14ac:dyDescent="0.25">
      <c r="A894" s="4"/>
      <c r="B894" s="2"/>
    </row>
    <row r="895" spans="1:2" x14ac:dyDescent="0.25">
      <c r="A895" s="4"/>
      <c r="B895" s="2"/>
    </row>
    <row r="896" spans="1:2" x14ac:dyDescent="0.25">
      <c r="A896" s="4"/>
      <c r="B896" s="2"/>
    </row>
    <row r="897" spans="1:2" x14ac:dyDescent="0.25">
      <c r="A897" s="4"/>
      <c r="B897" s="2"/>
    </row>
    <row r="898" spans="1:2" x14ac:dyDescent="0.25">
      <c r="A898" s="4"/>
      <c r="B898" s="2"/>
    </row>
    <row r="899" spans="1:2" x14ac:dyDescent="0.25">
      <c r="A899" s="4"/>
      <c r="B899" s="2"/>
    </row>
    <row r="900" spans="1:2" x14ac:dyDescent="0.25">
      <c r="A900" s="4"/>
      <c r="B900" s="2"/>
    </row>
    <row r="901" spans="1:2" x14ac:dyDescent="0.25">
      <c r="A901" s="4"/>
      <c r="B901" s="2"/>
    </row>
    <row r="902" spans="1:2" x14ac:dyDescent="0.25">
      <c r="A902" s="4"/>
      <c r="B902" s="2"/>
    </row>
    <row r="903" spans="1:2" x14ac:dyDescent="0.25">
      <c r="A903" s="4"/>
      <c r="B903" s="2"/>
    </row>
    <row r="904" spans="1:2" x14ac:dyDescent="0.25">
      <c r="A904" s="4"/>
      <c r="B904" s="2"/>
    </row>
    <row r="905" spans="1:2" x14ac:dyDescent="0.25">
      <c r="A905" s="4"/>
      <c r="B905" s="2"/>
    </row>
    <row r="906" spans="1:2" x14ac:dyDescent="0.25">
      <c r="A906" s="4"/>
      <c r="B906" s="2"/>
    </row>
    <row r="907" spans="1:2" x14ac:dyDescent="0.25">
      <c r="A907" s="4"/>
      <c r="B907" s="2"/>
    </row>
    <row r="908" spans="1:2" x14ac:dyDescent="0.25">
      <c r="A908" s="4"/>
      <c r="B908" s="2"/>
    </row>
    <row r="909" spans="1:2" x14ac:dyDescent="0.25">
      <c r="A909" s="4"/>
      <c r="B909" s="2"/>
    </row>
    <row r="910" spans="1:2" x14ac:dyDescent="0.25">
      <c r="A910" s="4"/>
      <c r="B910" s="2"/>
    </row>
    <row r="911" spans="1:2" x14ac:dyDescent="0.25">
      <c r="A911" s="4"/>
      <c r="B911" s="2"/>
    </row>
    <row r="912" spans="1:2" x14ac:dyDescent="0.25">
      <c r="A912" s="4"/>
      <c r="B912" s="2"/>
    </row>
    <row r="913" spans="1:2" x14ac:dyDescent="0.25">
      <c r="A913" s="4"/>
      <c r="B913" s="2"/>
    </row>
    <row r="914" spans="1:2" x14ac:dyDescent="0.25">
      <c r="A914" s="4"/>
      <c r="B914" s="2"/>
    </row>
    <row r="915" spans="1:2" x14ac:dyDescent="0.25">
      <c r="A915" s="4"/>
      <c r="B915" s="2"/>
    </row>
    <row r="916" spans="1:2" x14ac:dyDescent="0.25">
      <c r="A916" s="4"/>
      <c r="B916" s="2"/>
    </row>
    <row r="917" spans="1:2" x14ac:dyDescent="0.25">
      <c r="A917" s="4"/>
      <c r="B917" s="2"/>
    </row>
    <row r="918" spans="1:2" x14ac:dyDescent="0.25">
      <c r="A918" s="4"/>
      <c r="B918" s="2"/>
    </row>
    <row r="919" spans="1:2" x14ac:dyDescent="0.25">
      <c r="A919" s="4"/>
      <c r="B919" s="2"/>
    </row>
    <row r="920" spans="1:2" x14ac:dyDescent="0.25">
      <c r="A920" s="4"/>
      <c r="B920" s="2"/>
    </row>
    <row r="921" spans="1:2" x14ac:dyDescent="0.25">
      <c r="A921" s="4"/>
      <c r="B921" s="2"/>
    </row>
    <row r="922" spans="1:2" x14ac:dyDescent="0.25">
      <c r="A922" s="4"/>
      <c r="B922" s="2"/>
    </row>
    <row r="923" spans="1:2" x14ac:dyDescent="0.25">
      <c r="A923" s="4"/>
      <c r="B923" s="2"/>
    </row>
    <row r="924" spans="1:2" x14ac:dyDescent="0.25">
      <c r="A924" s="4"/>
      <c r="B924" s="2"/>
    </row>
    <row r="925" spans="1:2" x14ac:dyDescent="0.25">
      <c r="A925" s="4"/>
      <c r="B925" s="2"/>
    </row>
    <row r="926" spans="1:2" x14ac:dyDescent="0.25">
      <c r="A926" s="4"/>
      <c r="B926" s="2"/>
    </row>
    <row r="927" spans="1:2" x14ac:dyDescent="0.25">
      <c r="A927" s="4"/>
      <c r="B927" s="2"/>
    </row>
    <row r="928" spans="1:2" x14ac:dyDescent="0.25">
      <c r="A928" s="4"/>
      <c r="B928" s="2"/>
    </row>
    <row r="929" spans="1:2" x14ac:dyDescent="0.25">
      <c r="A929" s="4"/>
      <c r="B929" s="2"/>
    </row>
    <row r="930" spans="1:2" x14ac:dyDescent="0.25">
      <c r="A930" s="4"/>
      <c r="B930" s="2"/>
    </row>
    <row r="931" spans="1:2" x14ac:dyDescent="0.25">
      <c r="A931" s="4"/>
      <c r="B931" s="2"/>
    </row>
    <row r="932" spans="1:2" x14ac:dyDescent="0.25">
      <c r="A932" s="4"/>
      <c r="B932" s="2"/>
    </row>
    <row r="933" spans="1:2" x14ac:dyDescent="0.25">
      <c r="A933" s="4"/>
      <c r="B933" s="2"/>
    </row>
    <row r="934" spans="1:2" x14ac:dyDescent="0.25">
      <c r="A934" s="4"/>
      <c r="B934" s="2"/>
    </row>
    <row r="935" spans="1:2" x14ac:dyDescent="0.25">
      <c r="A935" s="4"/>
      <c r="B935" s="2"/>
    </row>
    <row r="936" spans="1:2" x14ac:dyDescent="0.25">
      <c r="A936" s="4"/>
      <c r="B936" s="2"/>
    </row>
    <row r="937" spans="1:2" x14ac:dyDescent="0.25">
      <c r="A937" s="4"/>
      <c r="B937" s="2"/>
    </row>
    <row r="938" spans="1:2" x14ac:dyDescent="0.25">
      <c r="A938" s="4"/>
      <c r="B938" s="2"/>
    </row>
    <row r="939" spans="1:2" x14ac:dyDescent="0.25">
      <c r="A939" s="4"/>
      <c r="B939" s="2"/>
    </row>
    <row r="940" spans="1:2" x14ac:dyDescent="0.25">
      <c r="A940" s="4"/>
      <c r="B940" s="2"/>
    </row>
    <row r="941" spans="1:2" x14ac:dyDescent="0.25">
      <c r="A941" s="4"/>
      <c r="B941" s="2"/>
    </row>
    <row r="942" spans="1:2" x14ac:dyDescent="0.25">
      <c r="A942" s="4"/>
      <c r="B942" s="2"/>
    </row>
    <row r="943" spans="1:2" x14ac:dyDescent="0.25">
      <c r="A943" s="4"/>
      <c r="B943" s="2"/>
    </row>
    <row r="944" spans="1:2" x14ac:dyDescent="0.25">
      <c r="A944" s="4"/>
      <c r="B944" s="2"/>
    </row>
    <row r="945" spans="1:2" x14ac:dyDescent="0.25">
      <c r="A945" s="4"/>
      <c r="B945" s="2"/>
    </row>
    <row r="946" spans="1:2" x14ac:dyDescent="0.25">
      <c r="A946" s="4"/>
      <c r="B946" s="2"/>
    </row>
    <row r="947" spans="1:2" x14ac:dyDescent="0.25">
      <c r="A947" s="4"/>
      <c r="B947" s="2"/>
    </row>
    <row r="948" spans="1:2" x14ac:dyDescent="0.25">
      <c r="A948" s="4"/>
      <c r="B948" s="2"/>
    </row>
    <row r="949" spans="1:2" x14ac:dyDescent="0.25">
      <c r="A949" s="4"/>
      <c r="B949" s="2"/>
    </row>
    <row r="950" spans="1:2" x14ac:dyDescent="0.25">
      <c r="A950" s="4"/>
      <c r="B950" s="2"/>
    </row>
    <row r="951" spans="1:2" x14ac:dyDescent="0.25">
      <c r="A951" s="4"/>
      <c r="B951" s="2"/>
    </row>
    <row r="952" spans="1:2" x14ac:dyDescent="0.25">
      <c r="A952" s="4"/>
      <c r="B952" s="2"/>
    </row>
    <row r="953" spans="1:2" x14ac:dyDescent="0.25">
      <c r="A953" s="4"/>
      <c r="B953" s="2"/>
    </row>
    <row r="954" spans="1:2" x14ac:dyDescent="0.25">
      <c r="A954" s="4"/>
      <c r="B954" s="2"/>
    </row>
    <row r="955" spans="1:2" x14ac:dyDescent="0.25">
      <c r="A955" s="4"/>
      <c r="B955" s="2"/>
    </row>
    <row r="956" spans="1:2" x14ac:dyDescent="0.25">
      <c r="A956" s="4"/>
      <c r="B956" s="2"/>
    </row>
    <row r="957" spans="1:2" x14ac:dyDescent="0.25">
      <c r="A957" s="4"/>
      <c r="B957" s="2"/>
    </row>
    <row r="958" spans="1:2" x14ac:dyDescent="0.25">
      <c r="A958" s="4"/>
      <c r="B958" s="2"/>
    </row>
    <row r="959" spans="1:2" x14ac:dyDescent="0.25">
      <c r="A959" s="4"/>
      <c r="B959" s="2"/>
    </row>
    <row r="960" spans="1:2" x14ac:dyDescent="0.25">
      <c r="A960" s="4"/>
      <c r="B960" s="2"/>
    </row>
    <row r="961" spans="1:2" x14ac:dyDescent="0.25">
      <c r="A961" s="4"/>
      <c r="B961" s="2"/>
    </row>
    <row r="962" spans="1:2" x14ac:dyDescent="0.25">
      <c r="A962" s="4"/>
      <c r="B962" s="2"/>
    </row>
    <row r="963" spans="1:2" x14ac:dyDescent="0.25">
      <c r="A963" s="4"/>
      <c r="B963" s="2"/>
    </row>
    <row r="964" spans="1:2" x14ac:dyDescent="0.25">
      <c r="A964" s="4"/>
      <c r="B964" s="2"/>
    </row>
    <row r="965" spans="1:2" x14ac:dyDescent="0.25">
      <c r="A965" s="4"/>
      <c r="B965" s="2"/>
    </row>
    <row r="966" spans="1:2" x14ac:dyDescent="0.25">
      <c r="A966" s="4"/>
      <c r="B966" s="2"/>
    </row>
    <row r="967" spans="1:2" x14ac:dyDescent="0.25">
      <c r="A967" s="4"/>
      <c r="B967" s="2"/>
    </row>
    <row r="968" spans="1:2" x14ac:dyDescent="0.25">
      <c r="A968" s="4"/>
      <c r="B968" s="2"/>
    </row>
    <row r="969" spans="1:2" x14ac:dyDescent="0.25">
      <c r="A969" s="4"/>
      <c r="B969" s="2"/>
    </row>
    <row r="970" spans="1:2" x14ac:dyDescent="0.25">
      <c r="A970" s="4"/>
      <c r="B970" s="2"/>
    </row>
    <row r="971" spans="1:2" x14ac:dyDescent="0.25">
      <c r="A971" s="4"/>
      <c r="B971" s="2"/>
    </row>
    <row r="972" spans="1:2" x14ac:dyDescent="0.25">
      <c r="A972" s="4"/>
      <c r="B972" s="2"/>
    </row>
    <row r="973" spans="1:2" x14ac:dyDescent="0.25">
      <c r="A973" s="4"/>
      <c r="B973" s="2"/>
    </row>
    <row r="974" spans="1:2" x14ac:dyDescent="0.25">
      <c r="A974" s="4"/>
      <c r="B974" s="2"/>
    </row>
    <row r="975" spans="1:2" x14ac:dyDescent="0.25">
      <c r="A975" s="4"/>
      <c r="B975" s="2"/>
    </row>
    <row r="976" spans="1:2" x14ac:dyDescent="0.25">
      <c r="A976" s="4"/>
      <c r="B976" s="2"/>
    </row>
    <row r="977" spans="1:2" x14ac:dyDescent="0.25">
      <c r="A977" s="4"/>
      <c r="B977" s="2"/>
    </row>
    <row r="978" spans="1:2" x14ac:dyDescent="0.25">
      <c r="A978" s="4"/>
      <c r="B978" s="2"/>
    </row>
    <row r="979" spans="1:2" x14ac:dyDescent="0.25">
      <c r="A979" s="4"/>
      <c r="B979" s="2"/>
    </row>
    <row r="980" spans="1:2" x14ac:dyDescent="0.25">
      <c r="A980" s="4"/>
      <c r="B980" s="2"/>
    </row>
    <row r="981" spans="1:2" x14ac:dyDescent="0.25">
      <c r="A981" s="4"/>
      <c r="B981" s="2"/>
    </row>
    <row r="982" spans="1:2" x14ac:dyDescent="0.25">
      <c r="A982" s="4"/>
      <c r="B982" s="2"/>
    </row>
    <row r="983" spans="1:2" x14ac:dyDescent="0.25">
      <c r="A983" s="4"/>
      <c r="B983" s="2"/>
    </row>
    <row r="984" spans="1:2" x14ac:dyDescent="0.25">
      <c r="A984" s="4"/>
      <c r="B984" s="2"/>
    </row>
    <row r="985" spans="1:2" x14ac:dyDescent="0.25">
      <c r="A985" s="4"/>
      <c r="B985" s="2"/>
    </row>
    <row r="986" spans="1:2" x14ac:dyDescent="0.25">
      <c r="A986" s="4"/>
      <c r="B986" s="2"/>
    </row>
    <row r="987" spans="1:2" x14ac:dyDescent="0.25">
      <c r="A987" s="4"/>
      <c r="B987" s="2"/>
    </row>
    <row r="988" spans="1:2" x14ac:dyDescent="0.25">
      <c r="A988" s="4"/>
      <c r="B988" s="2"/>
    </row>
    <row r="989" spans="1:2" x14ac:dyDescent="0.25">
      <c r="A989" s="4"/>
      <c r="B989" s="2"/>
    </row>
    <row r="990" spans="1:2" x14ac:dyDescent="0.25">
      <c r="A990" s="4"/>
      <c r="B990" s="2"/>
    </row>
    <row r="991" spans="1:2" x14ac:dyDescent="0.25">
      <c r="A991" s="4"/>
      <c r="B991" s="2"/>
    </row>
    <row r="992" spans="1:2" x14ac:dyDescent="0.25">
      <c r="A992" s="4"/>
      <c r="B992" s="2"/>
    </row>
    <row r="993" spans="1:2" x14ac:dyDescent="0.25">
      <c r="A993" s="4"/>
      <c r="B993" s="2"/>
    </row>
    <row r="994" spans="1:2" x14ac:dyDescent="0.25">
      <c r="A994" s="4"/>
      <c r="B994" s="2"/>
    </row>
    <row r="995" spans="1:2" x14ac:dyDescent="0.25">
      <c r="A995" s="4"/>
      <c r="B995" s="2"/>
    </row>
    <row r="996" spans="1:2" x14ac:dyDescent="0.25">
      <c r="A996" s="4"/>
      <c r="B996" s="2"/>
    </row>
    <row r="997" spans="1:2" x14ac:dyDescent="0.25">
      <c r="A997" s="4"/>
      <c r="B997" s="2"/>
    </row>
    <row r="998" spans="1:2" x14ac:dyDescent="0.25">
      <c r="A998" s="4"/>
      <c r="B998" s="2"/>
    </row>
    <row r="999" spans="1:2" x14ac:dyDescent="0.25">
      <c r="A999" s="4"/>
      <c r="B999" s="2"/>
    </row>
    <row r="1000" spans="1:2" x14ac:dyDescent="0.25">
      <c r="A1000" s="4"/>
      <c r="B1000" s="2"/>
    </row>
    <row r="1001" spans="1:2" x14ac:dyDescent="0.25">
      <c r="A1001" s="4"/>
      <c r="B1001" s="2"/>
    </row>
    <row r="1002" spans="1:2" x14ac:dyDescent="0.25">
      <c r="A1002" s="4"/>
      <c r="B1002" s="2"/>
    </row>
    <row r="1003" spans="1:2" x14ac:dyDescent="0.25">
      <c r="A1003" s="4"/>
      <c r="B1003" s="2"/>
    </row>
    <row r="1004" spans="1:2" x14ac:dyDescent="0.25">
      <c r="A1004" s="4"/>
      <c r="B1004" s="2"/>
    </row>
    <row r="1005" spans="1:2" x14ac:dyDescent="0.25">
      <c r="A1005" s="4"/>
      <c r="B1005" s="2"/>
    </row>
    <row r="1006" spans="1:2" x14ac:dyDescent="0.25">
      <c r="A1006" s="4"/>
      <c r="B1006" s="2"/>
    </row>
    <row r="1007" spans="1:2" x14ac:dyDescent="0.25">
      <c r="A1007" s="4"/>
      <c r="B1007" s="2"/>
    </row>
    <row r="1008" spans="1:2" x14ac:dyDescent="0.25">
      <c r="A1008" s="4"/>
      <c r="B1008" s="2"/>
    </row>
    <row r="1009" spans="1:2" x14ac:dyDescent="0.25">
      <c r="A1009" s="4"/>
      <c r="B1009" s="2"/>
    </row>
    <row r="1010" spans="1:2" x14ac:dyDescent="0.25">
      <c r="A1010" s="4"/>
      <c r="B1010" s="2"/>
    </row>
    <row r="1011" spans="1:2" x14ac:dyDescent="0.25">
      <c r="A1011" s="4"/>
      <c r="B1011" s="2"/>
    </row>
    <row r="1012" spans="1:2" x14ac:dyDescent="0.25">
      <c r="A1012" s="4"/>
      <c r="B1012" s="2"/>
    </row>
    <row r="1013" spans="1:2" x14ac:dyDescent="0.25">
      <c r="A1013" s="4"/>
      <c r="B1013" s="2"/>
    </row>
    <row r="1014" spans="1:2" x14ac:dyDescent="0.25">
      <c r="A1014" s="4"/>
      <c r="B1014" s="2"/>
    </row>
    <row r="1015" spans="1:2" x14ac:dyDescent="0.25">
      <c r="A1015" s="4"/>
      <c r="B1015" s="2"/>
    </row>
    <row r="1016" spans="1:2" x14ac:dyDescent="0.25">
      <c r="A1016" s="4"/>
      <c r="B1016" s="2"/>
    </row>
    <row r="1017" spans="1:2" x14ac:dyDescent="0.25">
      <c r="A1017" s="4"/>
      <c r="B1017" s="2"/>
    </row>
    <row r="1018" spans="1:2" x14ac:dyDescent="0.25">
      <c r="A1018" s="4"/>
      <c r="B1018" s="2"/>
    </row>
    <row r="1019" spans="1:2" x14ac:dyDescent="0.25">
      <c r="A1019" s="4"/>
      <c r="B1019" s="2"/>
    </row>
    <row r="1020" spans="1:2" x14ac:dyDescent="0.25">
      <c r="A1020" s="4"/>
      <c r="B1020" s="2"/>
    </row>
    <row r="1021" spans="1:2" x14ac:dyDescent="0.25">
      <c r="A1021" s="4"/>
      <c r="B1021" s="2"/>
    </row>
    <row r="1022" spans="1:2" x14ac:dyDescent="0.25">
      <c r="A1022" s="4"/>
      <c r="B1022" s="2"/>
    </row>
    <row r="1023" spans="1:2" x14ac:dyDescent="0.25">
      <c r="A1023" s="4"/>
      <c r="B1023" s="2"/>
    </row>
    <row r="1024" spans="1:2" x14ac:dyDescent="0.25">
      <c r="A1024" s="4"/>
      <c r="B1024" s="2"/>
    </row>
    <row r="1025" spans="1:2" x14ac:dyDescent="0.25">
      <c r="A1025" s="4"/>
      <c r="B1025" s="2"/>
    </row>
    <row r="1026" spans="1:2" x14ac:dyDescent="0.25">
      <c r="A1026" s="4"/>
      <c r="B1026" s="2"/>
    </row>
    <row r="1027" spans="1:2" x14ac:dyDescent="0.25">
      <c r="A1027" s="4"/>
      <c r="B1027" s="2"/>
    </row>
    <row r="1028" spans="1:2" x14ac:dyDescent="0.25">
      <c r="A1028" s="4"/>
      <c r="B1028" s="2"/>
    </row>
    <row r="1029" spans="1:2" x14ac:dyDescent="0.25">
      <c r="A1029" s="4"/>
      <c r="B1029" s="2"/>
    </row>
    <row r="1030" spans="1:2" x14ac:dyDescent="0.25">
      <c r="A1030" s="4"/>
      <c r="B1030" s="2"/>
    </row>
    <row r="1031" spans="1:2" x14ac:dyDescent="0.25">
      <c r="A1031" s="4"/>
      <c r="B1031" s="2"/>
    </row>
    <row r="1032" spans="1:2" x14ac:dyDescent="0.25">
      <c r="A1032" s="4"/>
      <c r="B1032" s="2"/>
    </row>
    <row r="1033" spans="1:2" x14ac:dyDescent="0.25">
      <c r="A1033" s="4"/>
      <c r="B1033" s="2"/>
    </row>
    <row r="1034" spans="1:2" x14ac:dyDescent="0.25">
      <c r="A1034" s="4"/>
      <c r="B1034" s="2"/>
    </row>
    <row r="1035" spans="1:2" x14ac:dyDescent="0.25">
      <c r="A1035" s="4"/>
      <c r="B1035" s="2"/>
    </row>
    <row r="1036" spans="1:2" x14ac:dyDescent="0.25">
      <c r="A1036" s="4"/>
      <c r="B1036" s="2"/>
    </row>
    <row r="1037" spans="1:2" x14ac:dyDescent="0.25">
      <c r="A1037" s="4"/>
      <c r="B1037" s="2"/>
    </row>
    <row r="1038" spans="1:2" x14ac:dyDescent="0.25">
      <c r="A1038" s="4"/>
      <c r="B1038" s="2"/>
    </row>
    <row r="1039" spans="1:2" x14ac:dyDescent="0.25">
      <c r="A1039" s="4"/>
      <c r="B1039" s="2"/>
    </row>
    <row r="1040" spans="1:2" x14ac:dyDescent="0.25">
      <c r="A1040" s="4"/>
      <c r="B1040" s="2"/>
    </row>
    <row r="1041" spans="1:2" x14ac:dyDescent="0.25">
      <c r="A1041" s="4"/>
      <c r="B1041" s="2"/>
    </row>
    <row r="1042" spans="1:2" x14ac:dyDescent="0.25">
      <c r="A1042" s="4"/>
      <c r="B1042" s="2"/>
    </row>
    <row r="1043" spans="1:2" x14ac:dyDescent="0.25">
      <c r="A1043" s="4"/>
      <c r="B1043" s="2"/>
    </row>
    <row r="1044" spans="1:2" x14ac:dyDescent="0.25">
      <c r="A1044" s="4"/>
      <c r="B1044" s="2"/>
    </row>
    <row r="1045" spans="1:2" x14ac:dyDescent="0.25">
      <c r="A1045" s="4"/>
      <c r="B1045" s="2"/>
    </row>
    <row r="1046" spans="1:2" x14ac:dyDescent="0.25">
      <c r="A1046" s="4"/>
      <c r="B1046" s="2"/>
    </row>
    <row r="1047" spans="1:2" x14ac:dyDescent="0.25">
      <c r="A1047" s="4"/>
      <c r="B1047" s="2"/>
    </row>
    <row r="1048" spans="1:2" x14ac:dyDescent="0.25">
      <c r="A1048" s="4"/>
      <c r="B1048" s="2"/>
    </row>
    <row r="1049" spans="1:2" x14ac:dyDescent="0.25">
      <c r="A1049" s="4"/>
      <c r="B1049" s="2"/>
    </row>
    <row r="1050" spans="1:2" x14ac:dyDescent="0.25">
      <c r="A1050" s="4"/>
      <c r="B1050" s="2"/>
    </row>
    <row r="1051" spans="1:2" x14ac:dyDescent="0.25">
      <c r="A1051" s="4"/>
      <c r="B1051" s="2"/>
    </row>
    <row r="1052" spans="1:2" x14ac:dyDescent="0.25">
      <c r="A1052" s="4"/>
      <c r="B1052" s="2"/>
    </row>
    <row r="1053" spans="1:2" x14ac:dyDescent="0.25">
      <c r="A1053" s="4"/>
      <c r="B1053" s="2"/>
    </row>
    <row r="1054" spans="1:2" x14ac:dyDescent="0.25">
      <c r="A1054" s="4"/>
      <c r="B1054" s="2"/>
    </row>
    <row r="1055" spans="1:2" x14ac:dyDescent="0.25">
      <c r="A1055" s="4"/>
      <c r="B1055" s="2"/>
    </row>
    <row r="1056" spans="1:2" x14ac:dyDescent="0.25">
      <c r="A1056" s="4"/>
      <c r="B1056" s="2"/>
    </row>
    <row r="1057" spans="1:2" x14ac:dyDescent="0.25">
      <c r="A1057" s="4"/>
      <c r="B1057" s="2"/>
    </row>
    <row r="1058" spans="1:2" x14ac:dyDescent="0.25">
      <c r="A1058" s="4"/>
      <c r="B1058" s="2"/>
    </row>
    <row r="1059" spans="1:2" x14ac:dyDescent="0.25">
      <c r="A1059" s="4"/>
      <c r="B1059" s="2"/>
    </row>
    <row r="1060" spans="1:2" x14ac:dyDescent="0.25">
      <c r="A1060" s="4"/>
      <c r="B1060" s="2"/>
    </row>
    <row r="1061" spans="1:2" x14ac:dyDescent="0.25">
      <c r="A1061" s="4"/>
      <c r="B1061" s="2"/>
    </row>
    <row r="1062" spans="1:2" x14ac:dyDescent="0.25">
      <c r="A1062" s="4"/>
      <c r="B1062" s="2"/>
    </row>
    <row r="1063" spans="1:2" x14ac:dyDescent="0.25">
      <c r="A1063" s="4"/>
      <c r="B1063" s="2"/>
    </row>
    <row r="1064" spans="1:2" x14ac:dyDescent="0.25">
      <c r="A1064" s="4"/>
      <c r="B1064" s="2"/>
    </row>
    <row r="1065" spans="1:2" x14ac:dyDescent="0.25">
      <c r="A1065" s="4"/>
      <c r="B1065" s="2"/>
    </row>
    <row r="1066" spans="1:2" x14ac:dyDescent="0.25">
      <c r="A1066" s="4"/>
      <c r="B1066" s="2"/>
    </row>
    <row r="1067" spans="1:2" x14ac:dyDescent="0.25">
      <c r="A1067" s="4"/>
      <c r="B1067" s="2"/>
    </row>
    <row r="1068" spans="1:2" x14ac:dyDescent="0.25">
      <c r="A1068" s="4"/>
      <c r="B1068" s="2"/>
    </row>
    <row r="1069" spans="1:2" x14ac:dyDescent="0.25">
      <c r="A1069" s="4"/>
      <c r="B1069" s="2"/>
    </row>
    <row r="1070" spans="1:2" x14ac:dyDescent="0.25">
      <c r="A1070" s="4"/>
      <c r="B1070" s="2"/>
    </row>
    <row r="1071" spans="1:2" x14ac:dyDescent="0.25">
      <c r="A1071" s="4"/>
      <c r="B1071" s="2"/>
    </row>
    <row r="1072" spans="1:2" x14ac:dyDescent="0.25">
      <c r="A1072" s="4"/>
      <c r="B1072" s="2"/>
    </row>
    <row r="1073" spans="1:2" x14ac:dyDescent="0.25">
      <c r="A1073" s="4"/>
      <c r="B1073" s="2"/>
    </row>
    <row r="1074" spans="1:2" x14ac:dyDescent="0.25">
      <c r="A1074" s="4"/>
      <c r="B1074" s="2"/>
    </row>
    <row r="1075" spans="1:2" x14ac:dyDescent="0.25">
      <c r="A1075" s="4"/>
      <c r="B1075" s="2"/>
    </row>
    <row r="1076" spans="1:2" x14ac:dyDescent="0.25">
      <c r="A1076" s="4"/>
      <c r="B1076" s="2"/>
    </row>
    <row r="1077" spans="1:2" x14ac:dyDescent="0.25">
      <c r="A1077" s="4"/>
      <c r="B1077" s="2"/>
    </row>
    <row r="1078" spans="1:2" x14ac:dyDescent="0.25">
      <c r="A1078" s="4"/>
      <c r="B1078" s="2"/>
    </row>
    <row r="1079" spans="1:2" x14ac:dyDescent="0.25">
      <c r="A1079" s="4"/>
      <c r="B1079" s="2"/>
    </row>
    <row r="1080" spans="1:2" x14ac:dyDescent="0.25">
      <c r="A1080" s="4"/>
      <c r="B1080" s="2"/>
    </row>
    <row r="1081" spans="1:2" x14ac:dyDescent="0.25">
      <c r="A1081" s="4"/>
      <c r="B1081" s="2"/>
    </row>
    <row r="1082" spans="1:2" x14ac:dyDescent="0.25">
      <c r="A1082" s="4"/>
      <c r="B1082" s="2"/>
    </row>
    <row r="1083" spans="1:2" x14ac:dyDescent="0.25">
      <c r="A1083" s="4"/>
      <c r="B1083" s="2"/>
    </row>
    <row r="1084" spans="1:2" x14ac:dyDescent="0.25">
      <c r="A1084" s="4"/>
      <c r="B1084" s="2"/>
    </row>
    <row r="1085" spans="1:2" x14ac:dyDescent="0.25">
      <c r="A1085" s="4"/>
      <c r="B1085" s="2"/>
    </row>
    <row r="1086" spans="1:2" x14ac:dyDescent="0.25">
      <c r="A1086" s="4"/>
      <c r="B1086" s="2"/>
    </row>
    <row r="1087" spans="1:2" x14ac:dyDescent="0.25">
      <c r="A1087" s="4"/>
      <c r="B1087" s="2"/>
    </row>
    <row r="1088" spans="1:2" x14ac:dyDescent="0.25">
      <c r="A1088" s="4"/>
      <c r="B1088" s="2"/>
    </row>
    <row r="1089" spans="1:2" x14ac:dyDescent="0.25">
      <c r="A1089" s="4"/>
      <c r="B1089" s="2"/>
    </row>
    <row r="1090" spans="1:2" x14ac:dyDescent="0.25">
      <c r="A1090" s="4"/>
      <c r="B1090" s="2"/>
    </row>
    <row r="1091" spans="1:2" x14ac:dyDescent="0.25">
      <c r="A1091" s="4"/>
      <c r="B1091" s="2"/>
    </row>
    <row r="1092" spans="1:2" x14ac:dyDescent="0.25">
      <c r="A1092" s="4"/>
      <c r="B1092" s="2"/>
    </row>
    <row r="1093" spans="1:2" x14ac:dyDescent="0.25">
      <c r="A1093" s="4"/>
      <c r="B1093" s="2"/>
    </row>
    <row r="1094" spans="1:2" x14ac:dyDescent="0.25">
      <c r="A1094" s="4"/>
      <c r="B1094" s="2"/>
    </row>
    <row r="1095" spans="1:2" x14ac:dyDescent="0.25">
      <c r="A1095" s="4"/>
      <c r="B1095" s="2"/>
    </row>
    <row r="1096" spans="1:2" x14ac:dyDescent="0.25">
      <c r="A1096" s="4"/>
      <c r="B1096" s="2"/>
    </row>
    <row r="1097" spans="1:2" x14ac:dyDescent="0.25">
      <c r="A1097" s="4"/>
      <c r="B1097" s="2"/>
    </row>
    <row r="1098" spans="1:2" x14ac:dyDescent="0.25">
      <c r="A1098" s="4"/>
      <c r="B1098" s="2"/>
    </row>
    <row r="1099" spans="1:2" x14ac:dyDescent="0.25">
      <c r="A1099" s="4"/>
      <c r="B1099" s="2"/>
    </row>
    <row r="1100" spans="1:2" x14ac:dyDescent="0.25">
      <c r="A1100" s="4"/>
      <c r="B1100" s="2"/>
    </row>
    <row r="1101" spans="1:2" x14ac:dyDescent="0.25">
      <c r="A1101" s="4"/>
      <c r="B1101" s="2"/>
    </row>
    <row r="1102" spans="1:2" x14ac:dyDescent="0.25">
      <c r="A1102" s="4"/>
      <c r="B1102" s="2"/>
    </row>
    <row r="1103" spans="1:2" x14ac:dyDescent="0.25">
      <c r="A1103" s="4"/>
      <c r="B1103" s="2"/>
    </row>
    <row r="1104" spans="1:2" x14ac:dyDescent="0.25">
      <c r="A1104" s="4"/>
      <c r="B1104" s="2"/>
    </row>
    <row r="1105" spans="1:2" x14ac:dyDescent="0.25">
      <c r="A1105" s="4"/>
      <c r="B1105" s="2"/>
    </row>
    <row r="1106" spans="1:2" x14ac:dyDescent="0.25">
      <c r="A1106" s="4"/>
      <c r="B1106" s="2"/>
    </row>
    <row r="1107" spans="1:2" x14ac:dyDescent="0.25">
      <c r="A1107" s="4"/>
      <c r="B1107" s="2"/>
    </row>
    <row r="1108" spans="1:2" x14ac:dyDescent="0.25">
      <c r="A1108" s="4"/>
      <c r="B1108" s="2"/>
    </row>
    <row r="1109" spans="1:2" x14ac:dyDescent="0.25">
      <c r="A1109" s="4"/>
      <c r="B1109" s="2"/>
    </row>
    <row r="1110" spans="1:2" x14ac:dyDescent="0.25">
      <c r="A1110" s="4"/>
      <c r="B1110" s="2"/>
    </row>
    <row r="1111" spans="1:2" x14ac:dyDescent="0.25">
      <c r="A1111" s="4"/>
      <c r="B1111" s="2"/>
    </row>
    <row r="1112" spans="1:2" x14ac:dyDescent="0.25">
      <c r="A1112" s="4"/>
      <c r="B1112" s="2"/>
    </row>
    <row r="1113" spans="1:2" x14ac:dyDescent="0.25">
      <c r="A1113" s="4"/>
      <c r="B1113" s="2"/>
    </row>
    <row r="1114" spans="1:2" x14ac:dyDescent="0.25">
      <c r="A1114" s="4"/>
      <c r="B1114" s="2"/>
    </row>
    <row r="1115" spans="1:2" x14ac:dyDescent="0.25">
      <c r="A1115" s="4"/>
      <c r="B1115" s="2"/>
    </row>
    <row r="1116" spans="1:2" x14ac:dyDescent="0.25">
      <c r="A1116" s="4"/>
      <c r="B1116" s="2"/>
    </row>
    <row r="1117" spans="1:2" x14ac:dyDescent="0.25">
      <c r="A1117" s="4"/>
      <c r="B1117" s="2"/>
    </row>
    <row r="1118" spans="1:2" x14ac:dyDescent="0.25">
      <c r="A1118" s="4"/>
      <c r="B1118" s="2"/>
    </row>
    <row r="1119" spans="1:2" x14ac:dyDescent="0.25">
      <c r="A1119" s="4"/>
      <c r="B1119" s="2"/>
    </row>
    <row r="1120" spans="1:2" x14ac:dyDescent="0.25">
      <c r="A1120" s="4"/>
      <c r="B1120" s="2"/>
    </row>
    <row r="1121" spans="1:2" x14ac:dyDescent="0.25">
      <c r="A1121" s="4"/>
      <c r="B1121" s="2"/>
    </row>
    <row r="1122" spans="1:2" x14ac:dyDescent="0.25">
      <c r="A1122" s="4"/>
      <c r="B1122" s="2"/>
    </row>
    <row r="1123" spans="1:2" x14ac:dyDescent="0.25">
      <c r="A1123" s="4"/>
      <c r="B1123" s="2"/>
    </row>
    <row r="1124" spans="1:2" x14ac:dyDescent="0.25">
      <c r="A1124" s="4"/>
      <c r="B1124" s="2"/>
    </row>
    <row r="1125" spans="1:2" x14ac:dyDescent="0.25">
      <c r="A1125" s="4"/>
      <c r="B1125" s="2"/>
    </row>
    <row r="1126" spans="1:2" x14ac:dyDescent="0.25">
      <c r="A1126" s="4"/>
      <c r="B1126" s="2"/>
    </row>
    <row r="1127" spans="1:2" x14ac:dyDescent="0.25">
      <c r="A1127" s="4"/>
      <c r="B1127" s="2"/>
    </row>
    <row r="1128" spans="1:2" x14ac:dyDescent="0.25">
      <c r="A1128" s="4"/>
      <c r="B1128" s="2"/>
    </row>
    <row r="1129" spans="1:2" x14ac:dyDescent="0.25">
      <c r="A1129" s="4"/>
      <c r="B1129" s="2"/>
    </row>
    <row r="1130" spans="1:2" x14ac:dyDescent="0.25">
      <c r="A1130" s="4"/>
      <c r="B1130" s="2"/>
    </row>
    <row r="1131" spans="1:2" x14ac:dyDescent="0.25">
      <c r="A1131" s="4"/>
      <c r="B1131" s="2"/>
    </row>
    <row r="1132" spans="1:2" x14ac:dyDescent="0.25">
      <c r="A1132" s="4"/>
      <c r="B1132" s="2"/>
    </row>
    <row r="1133" spans="1:2" x14ac:dyDescent="0.25">
      <c r="A1133" s="4"/>
      <c r="B1133" s="2"/>
    </row>
    <row r="1134" spans="1:2" x14ac:dyDescent="0.25">
      <c r="A1134" s="4"/>
      <c r="B1134" s="2"/>
    </row>
    <row r="1135" spans="1:2" x14ac:dyDescent="0.25">
      <c r="A1135" s="4"/>
      <c r="B1135" s="2"/>
    </row>
    <row r="1136" spans="1:2" x14ac:dyDescent="0.25">
      <c r="A1136" s="4"/>
      <c r="B1136" s="2"/>
    </row>
    <row r="1137" spans="1:2" x14ac:dyDescent="0.25">
      <c r="A1137" s="4"/>
      <c r="B1137" s="2"/>
    </row>
    <row r="1138" spans="1:2" x14ac:dyDescent="0.25">
      <c r="A1138" s="4"/>
      <c r="B1138" s="2"/>
    </row>
    <row r="1139" spans="1:2" x14ac:dyDescent="0.25">
      <c r="A1139" s="4"/>
      <c r="B1139" s="2"/>
    </row>
    <row r="1140" spans="1:2" x14ac:dyDescent="0.25">
      <c r="A1140" s="4"/>
      <c r="B1140" s="2"/>
    </row>
    <row r="1141" spans="1:2" x14ac:dyDescent="0.25">
      <c r="A1141" s="4"/>
      <c r="B1141" s="2"/>
    </row>
    <row r="1142" spans="1:2" x14ac:dyDescent="0.25">
      <c r="A1142" s="4"/>
      <c r="B1142" s="2"/>
    </row>
    <row r="1143" spans="1:2" x14ac:dyDescent="0.25">
      <c r="A1143" s="4"/>
      <c r="B1143" s="2"/>
    </row>
    <row r="1144" spans="1:2" x14ac:dyDescent="0.25">
      <c r="A1144" s="4"/>
      <c r="B1144" s="2"/>
    </row>
    <row r="1145" spans="1:2" x14ac:dyDescent="0.25">
      <c r="A1145" s="4"/>
      <c r="B1145" s="2"/>
    </row>
    <row r="1146" spans="1:2" x14ac:dyDescent="0.25">
      <c r="A1146" s="4"/>
      <c r="B1146" s="2"/>
    </row>
    <row r="1147" spans="1:2" x14ac:dyDescent="0.25">
      <c r="A1147" s="4"/>
      <c r="B1147" s="2"/>
    </row>
    <row r="1148" spans="1:2" x14ac:dyDescent="0.25">
      <c r="A1148" s="4"/>
      <c r="B1148" s="2"/>
    </row>
    <row r="1149" spans="1:2" x14ac:dyDescent="0.25">
      <c r="A1149" s="4"/>
      <c r="B1149" s="2"/>
    </row>
    <row r="1150" spans="1:2" x14ac:dyDescent="0.25">
      <c r="A1150" s="4"/>
      <c r="B1150" s="2"/>
    </row>
    <row r="1151" spans="1:2" x14ac:dyDescent="0.25">
      <c r="A1151" s="4"/>
      <c r="B1151" s="2"/>
    </row>
    <row r="1152" spans="1:2" x14ac:dyDescent="0.25">
      <c r="A1152" s="4"/>
      <c r="B1152" s="2"/>
    </row>
    <row r="1153" spans="1:2" x14ac:dyDescent="0.25">
      <c r="A1153" s="4"/>
      <c r="B1153" s="2"/>
    </row>
    <row r="1154" spans="1:2" x14ac:dyDescent="0.25">
      <c r="A1154" s="4"/>
      <c r="B1154" s="2"/>
    </row>
    <row r="1155" spans="1:2" x14ac:dyDescent="0.25">
      <c r="A1155" s="4"/>
      <c r="B1155" s="2"/>
    </row>
    <row r="1156" spans="1:2" x14ac:dyDescent="0.25">
      <c r="A1156" s="4"/>
      <c r="B1156" s="2"/>
    </row>
    <row r="1157" spans="1:2" x14ac:dyDescent="0.25">
      <c r="A1157" s="4"/>
      <c r="B1157" s="2"/>
    </row>
    <row r="1158" spans="1:2" x14ac:dyDescent="0.25">
      <c r="A1158" s="4"/>
      <c r="B1158" s="2"/>
    </row>
    <row r="1159" spans="1:2" x14ac:dyDescent="0.25">
      <c r="A1159" s="4"/>
      <c r="B1159" s="2"/>
    </row>
    <row r="1160" spans="1:2" x14ac:dyDescent="0.25">
      <c r="A1160" s="4"/>
      <c r="B1160" s="2"/>
    </row>
    <row r="1161" spans="1:2" x14ac:dyDescent="0.25">
      <c r="A1161" s="4"/>
      <c r="B1161" s="2"/>
    </row>
    <row r="1162" spans="1:2" x14ac:dyDescent="0.25">
      <c r="A1162" s="4"/>
      <c r="B1162" s="2"/>
    </row>
    <row r="1163" spans="1:2" x14ac:dyDescent="0.25">
      <c r="A1163" s="4"/>
      <c r="B1163" s="2"/>
    </row>
    <row r="1164" spans="1:2" x14ac:dyDescent="0.25">
      <c r="A1164" s="4"/>
      <c r="B1164" s="2"/>
    </row>
    <row r="1165" spans="1:2" x14ac:dyDescent="0.25">
      <c r="A1165" s="4"/>
      <c r="B1165" s="2"/>
    </row>
    <row r="1166" spans="1:2" x14ac:dyDescent="0.25">
      <c r="A1166" s="4"/>
      <c r="B1166" s="2"/>
    </row>
    <row r="1167" spans="1:2" x14ac:dyDescent="0.25">
      <c r="A1167" s="4"/>
      <c r="B1167" s="2"/>
    </row>
    <row r="1168" spans="1:2" x14ac:dyDescent="0.25">
      <c r="A1168" s="4"/>
      <c r="B1168" s="2"/>
    </row>
    <row r="1169" spans="1:2" x14ac:dyDescent="0.25">
      <c r="A1169" s="4"/>
      <c r="B1169" s="2"/>
    </row>
    <row r="1170" spans="1:2" x14ac:dyDescent="0.25">
      <c r="A1170" s="4"/>
      <c r="B1170" s="2"/>
    </row>
    <row r="1171" spans="1:2" x14ac:dyDescent="0.25">
      <c r="A1171" s="4"/>
      <c r="B1171" s="2"/>
    </row>
    <row r="1172" spans="1:2" x14ac:dyDescent="0.25">
      <c r="A1172" s="4"/>
      <c r="B1172" s="2"/>
    </row>
    <row r="1173" spans="1:2" x14ac:dyDescent="0.25">
      <c r="A1173" s="4"/>
      <c r="B1173" s="2"/>
    </row>
    <row r="1174" spans="1:2" x14ac:dyDescent="0.25">
      <c r="A1174" s="4"/>
      <c r="B1174" s="2"/>
    </row>
    <row r="1175" spans="1:2" x14ac:dyDescent="0.25">
      <c r="A1175" s="4"/>
      <c r="B1175" s="2"/>
    </row>
    <row r="1176" spans="1:2" x14ac:dyDescent="0.25">
      <c r="A1176" s="4"/>
      <c r="B1176" s="2"/>
    </row>
    <row r="1177" spans="1:2" x14ac:dyDescent="0.25">
      <c r="A1177" s="4"/>
      <c r="B1177" s="2"/>
    </row>
    <row r="1178" spans="1:2" x14ac:dyDescent="0.25">
      <c r="A1178" s="4"/>
      <c r="B1178" s="2"/>
    </row>
    <row r="1179" spans="1:2" x14ac:dyDescent="0.25">
      <c r="A1179" s="4"/>
      <c r="B1179" s="2"/>
    </row>
    <row r="1180" spans="1:2" x14ac:dyDescent="0.25">
      <c r="A1180" s="4"/>
      <c r="B1180" s="2"/>
    </row>
    <row r="1181" spans="1:2" x14ac:dyDescent="0.25">
      <c r="A1181" s="4"/>
      <c r="B1181" s="2"/>
    </row>
    <row r="1182" spans="1:2" x14ac:dyDescent="0.25">
      <c r="A1182" s="4"/>
      <c r="B1182" s="2"/>
    </row>
    <row r="1183" spans="1:2" x14ac:dyDescent="0.25">
      <c r="A1183" s="4"/>
      <c r="B1183" s="2"/>
    </row>
    <row r="1184" spans="1:2" x14ac:dyDescent="0.25">
      <c r="A1184" s="4"/>
      <c r="B1184" s="2"/>
    </row>
    <row r="1185" spans="1:2" x14ac:dyDescent="0.25">
      <c r="A1185" s="4"/>
      <c r="B1185" s="2"/>
    </row>
    <row r="1186" spans="1:2" x14ac:dyDescent="0.25">
      <c r="A1186" s="4"/>
      <c r="B1186" s="2"/>
    </row>
    <row r="1187" spans="1:2" x14ac:dyDescent="0.25">
      <c r="A1187" s="4"/>
      <c r="B1187" s="2"/>
    </row>
    <row r="1188" spans="1:2" x14ac:dyDescent="0.25">
      <c r="A1188" s="4"/>
      <c r="B1188" s="2"/>
    </row>
    <row r="1189" spans="1:2" x14ac:dyDescent="0.25">
      <c r="A1189" s="4"/>
      <c r="B1189" s="2"/>
    </row>
    <row r="1190" spans="1:2" x14ac:dyDescent="0.25">
      <c r="A1190" s="4"/>
      <c r="B1190" s="2"/>
    </row>
    <row r="1191" spans="1:2" x14ac:dyDescent="0.25">
      <c r="A1191" s="4"/>
      <c r="B1191" s="2"/>
    </row>
    <row r="1192" spans="1:2" x14ac:dyDescent="0.25">
      <c r="A1192" s="4"/>
      <c r="B1192" s="2"/>
    </row>
    <row r="1193" spans="1:2" x14ac:dyDescent="0.25">
      <c r="A1193" s="4"/>
      <c r="B1193" s="2"/>
    </row>
    <row r="1194" spans="1:2" x14ac:dyDescent="0.25">
      <c r="A1194" s="4"/>
      <c r="B1194" s="2"/>
    </row>
    <row r="1195" spans="1:2" x14ac:dyDescent="0.25">
      <c r="A1195" s="4"/>
      <c r="B1195" s="2"/>
    </row>
    <row r="1196" spans="1:2" x14ac:dyDescent="0.25">
      <c r="A1196" s="4"/>
      <c r="B1196" s="2"/>
    </row>
    <row r="1197" spans="1:2" x14ac:dyDescent="0.25">
      <c r="A1197" s="4"/>
      <c r="B1197" s="2"/>
    </row>
    <row r="1198" spans="1:2" x14ac:dyDescent="0.25">
      <c r="A1198" s="4"/>
      <c r="B1198" s="2"/>
    </row>
    <row r="1199" spans="1:2" x14ac:dyDescent="0.25">
      <c r="A1199" s="4"/>
      <c r="B1199" s="2"/>
    </row>
    <row r="1200" spans="1:2" x14ac:dyDescent="0.25">
      <c r="A1200" s="4"/>
      <c r="B1200" s="2"/>
    </row>
    <row r="1201" spans="1:2" x14ac:dyDescent="0.25">
      <c r="A1201" s="4"/>
      <c r="B1201" s="2"/>
    </row>
    <row r="1202" spans="1:2" x14ac:dyDescent="0.25">
      <c r="A1202" s="4"/>
      <c r="B1202" s="2"/>
    </row>
    <row r="1203" spans="1:2" x14ac:dyDescent="0.25">
      <c r="A1203" s="4"/>
      <c r="B1203" s="2"/>
    </row>
    <row r="1204" spans="1:2" x14ac:dyDescent="0.25">
      <c r="A1204" s="4"/>
      <c r="B1204" s="2"/>
    </row>
    <row r="1205" spans="1:2" x14ac:dyDescent="0.25">
      <c r="A1205" s="4"/>
      <c r="B1205" s="2"/>
    </row>
    <row r="1206" spans="1:2" x14ac:dyDescent="0.25">
      <c r="A1206" s="4"/>
      <c r="B1206" s="2"/>
    </row>
    <row r="1207" spans="1:2" x14ac:dyDescent="0.25">
      <c r="A1207" s="4"/>
      <c r="B1207" s="2"/>
    </row>
    <row r="1208" spans="1:2" x14ac:dyDescent="0.25">
      <c r="A1208" s="4"/>
      <c r="B1208" s="2"/>
    </row>
    <row r="1209" spans="1:2" x14ac:dyDescent="0.25">
      <c r="A1209" s="4"/>
      <c r="B1209" s="2"/>
    </row>
    <row r="1210" spans="1:2" x14ac:dyDescent="0.25">
      <c r="A1210" s="4"/>
      <c r="B1210" s="2"/>
    </row>
    <row r="1211" spans="1:2" x14ac:dyDescent="0.25">
      <c r="A1211" s="4"/>
      <c r="B1211" s="2"/>
    </row>
    <row r="1212" spans="1:2" x14ac:dyDescent="0.25">
      <c r="A1212" s="4"/>
      <c r="B1212" s="2"/>
    </row>
    <row r="1213" spans="1:2" x14ac:dyDescent="0.25">
      <c r="A1213" s="4"/>
      <c r="B1213" s="2"/>
    </row>
    <row r="1214" spans="1:2" x14ac:dyDescent="0.25">
      <c r="A1214" s="4"/>
      <c r="B1214" s="2"/>
    </row>
    <row r="1215" spans="1:2" x14ac:dyDescent="0.25">
      <c r="A1215" s="4"/>
      <c r="B1215" s="2"/>
    </row>
    <row r="1216" spans="1:2" x14ac:dyDescent="0.25">
      <c r="A1216" s="4"/>
      <c r="B1216" s="2"/>
    </row>
    <row r="1217" spans="1:2" x14ac:dyDescent="0.25">
      <c r="A1217" s="4"/>
      <c r="B1217" s="2"/>
    </row>
    <row r="1218" spans="1:2" x14ac:dyDescent="0.25">
      <c r="A1218" s="4"/>
      <c r="B1218" s="2"/>
    </row>
    <row r="1219" spans="1:2" x14ac:dyDescent="0.25">
      <c r="A1219" s="4"/>
      <c r="B1219" s="2"/>
    </row>
    <row r="1220" spans="1:2" x14ac:dyDescent="0.25">
      <c r="A1220" s="4"/>
      <c r="B1220" s="2"/>
    </row>
    <row r="1221" spans="1:2" x14ac:dyDescent="0.25">
      <c r="A1221" s="4"/>
      <c r="B1221" s="2"/>
    </row>
    <row r="1222" spans="1:2" x14ac:dyDescent="0.25">
      <c r="A1222" s="4"/>
      <c r="B1222" s="2"/>
    </row>
    <row r="1223" spans="1:2" x14ac:dyDescent="0.25">
      <c r="A1223" s="4"/>
      <c r="B1223" s="2"/>
    </row>
    <row r="1224" spans="1:2" x14ac:dyDescent="0.25">
      <c r="A1224" s="4"/>
      <c r="B1224" s="2"/>
    </row>
    <row r="1225" spans="1:2" x14ac:dyDescent="0.25">
      <c r="A1225" s="4"/>
      <c r="B1225" s="2"/>
    </row>
    <row r="1226" spans="1:2" x14ac:dyDescent="0.25">
      <c r="A1226" s="4"/>
      <c r="B1226" s="2"/>
    </row>
    <row r="1227" spans="1:2" x14ac:dyDescent="0.25">
      <c r="A1227" s="4"/>
      <c r="B1227" s="2"/>
    </row>
    <row r="1228" spans="1:2" x14ac:dyDescent="0.25">
      <c r="A1228" s="4"/>
      <c r="B1228" s="2"/>
    </row>
    <row r="1229" spans="1:2" x14ac:dyDescent="0.25">
      <c r="A1229" s="4"/>
      <c r="B1229" s="2"/>
    </row>
    <row r="1230" spans="1:2" x14ac:dyDescent="0.25">
      <c r="A1230" s="4"/>
      <c r="B1230" s="2"/>
    </row>
    <row r="1231" spans="1:2" x14ac:dyDescent="0.25">
      <c r="A1231" s="4"/>
      <c r="B1231" s="2"/>
    </row>
    <row r="1232" spans="1:2" x14ac:dyDescent="0.25">
      <c r="A1232" s="4"/>
      <c r="B1232" s="2"/>
    </row>
    <row r="1233" spans="1:2" x14ac:dyDescent="0.25">
      <c r="A1233" s="4"/>
      <c r="B1233" s="2"/>
    </row>
    <row r="1234" spans="1:2" x14ac:dyDescent="0.25">
      <c r="A1234" s="4"/>
      <c r="B1234" s="2"/>
    </row>
    <row r="1235" spans="1:2" x14ac:dyDescent="0.25">
      <c r="A1235" s="4"/>
      <c r="B1235" s="2"/>
    </row>
    <row r="1236" spans="1:2" x14ac:dyDescent="0.25">
      <c r="A1236" s="4"/>
      <c r="B1236" s="2"/>
    </row>
    <row r="1237" spans="1:2" x14ac:dyDescent="0.25">
      <c r="A1237" s="4"/>
      <c r="B1237" s="2"/>
    </row>
    <row r="1238" spans="1:2" x14ac:dyDescent="0.25">
      <c r="A1238" s="4"/>
      <c r="B1238" s="2"/>
    </row>
    <row r="1239" spans="1:2" x14ac:dyDescent="0.25">
      <c r="A1239" s="4"/>
      <c r="B1239" s="2"/>
    </row>
    <row r="1240" spans="1:2" x14ac:dyDescent="0.25">
      <c r="A1240" s="4"/>
      <c r="B1240" s="2"/>
    </row>
    <row r="1241" spans="1:2" x14ac:dyDescent="0.25">
      <c r="A1241" s="4"/>
      <c r="B1241" s="2"/>
    </row>
    <row r="1242" spans="1:2" x14ac:dyDescent="0.25">
      <c r="A1242" s="4"/>
      <c r="B1242" s="2"/>
    </row>
    <row r="1243" spans="1:2" x14ac:dyDescent="0.25">
      <c r="A1243" s="4"/>
      <c r="B1243" s="2"/>
    </row>
    <row r="1244" spans="1:2" x14ac:dyDescent="0.25">
      <c r="A1244" s="4"/>
      <c r="B1244" s="2"/>
    </row>
    <row r="1245" spans="1:2" x14ac:dyDescent="0.25">
      <c r="A1245" s="4"/>
      <c r="B1245" s="2"/>
    </row>
    <row r="1246" spans="1:2" x14ac:dyDescent="0.25">
      <c r="A1246" s="4"/>
      <c r="B1246" s="2"/>
    </row>
    <row r="1247" spans="1:2" x14ac:dyDescent="0.25">
      <c r="A1247" s="4"/>
      <c r="B1247" s="2"/>
    </row>
    <row r="1248" spans="1:2" x14ac:dyDescent="0.25">
      <c r="A1248" s="4"/>
      <c r="B1248" s="2"/>
    </row>
    <row r="1249" spans="1:2" x14ac:dyDescent="0.25">
      <c r="A1249" s="4"/>
      <c r="B1249" s="2"/>
    </row>
    <row r="1250" spans="1:2" x14ac:dyDescent="0.25">
      <c r="A1250" s="4"/>
      <c r="B1250" s="2"/>
    </row>
    <row r="1251" spans="1:2" x14ac:dyDescent="0.25">
      <c r="A1251" s="4"/>
      <c r="B1251" s="2"/>
    </row>
    <row r="1252" spans="1:2" x14ac:dyDescent="0.25">
      <c r="A1252" s="4"/>
      <c r="B1252" s="2"/>
    </row>
    <row r="1253" spans="1:2" x14ac:dyDescent="0.25">
      <c r="A1253" s="4"/>
      <c r="B1253" s="2"/>
    </row>
    <row r="1254" spans="1:2" x14ac:dyDescent="0.25">
      <c r="A1254" s="4"/>
      <c r="B1254" s="2"/>
    </row>
    <row r="1255" spans="1:2" x14ac:dyDescent="0.25">
      <c r="A1255" s="4"/>
      <c r="B1255" s="2"/>
    </row>
    <row r="1256" spans="1:2" x14ac:dyDescent="0.25">
      <c r="A1256" s="4"/>
      <c r="B1256" s="2"/>
    </row>
    <row r="1257" spans="1:2" x14ac:dyDescent="0.25">
      <c r="A1257" s="4"/>
      <c r="B1257" s="2"/>
    </row>
    <row r="1258" spans="1:2" x14ac:dyDescent="0.25">
      <c r="A1258" s="4"/>
      <c r="B1258" s="2"/>
    </row>
    <row r="1259" spans="1:2" x14ac:dyDescent="0.25">
      <c r="A1259" s="4"/>
      <c r="B1259" s="2"/>
    </row>
    <row r="1260" spans="1:2" x14ac:dyDescent="0.25">
      <c r="A1260" s="4"/>
      <c r="B1260" s="2"/>
    </row>
    <row r="1261" spans="1:2" x14ac:dyDescent="0.25">
      <c r="A1261" s="4"/>
      <c r="B1261" s="2"/>
    </row>
    <row r="1262" spans="1:2" x14ac:dyDescent="0.25">
      <c r="A1262" s="4"/>
      <c r="B1262" s="2"/>
    </row>
    <row r="1263" spans="1:2" x14ac:dyDescent="0.25">
      <c r="A1263" s="4"/>
      <c r="B1263" s="2"/>
    </row>
    <row r="1264" spans="1:2" x14ac:dyDescent="0.25">
      <c r="A1264" s="4"/>
      <c r="B1264" s="2"/>
    </row>
    <row r="1265" spans="1:2" x14ac:dyDescent="0.25">
      <c r="A1265" s="4"/>
      <c r="B1265" s="2"/>
    </row>
    <row r="1266" spans="1:2" x14ac:dyDescent="0.25">
      <c r="A1266" s="4"/>
      <c r="B1266" s="2"/>
    </row>
    <row r="1267" spans="1:2" x14ac:dyDescent="0.25">
      <c r="A1267" s="4"/>
      <c r="B1267" s="2"/>
    </row>
    <row r="1268" spans="1:2" x14ac:dyDescent="0.25">
      <c r="A1268" s="4"/>
      <c r="B1268" s="2"/>
    </row>
    <row r="1269" spans="1:2" x14ac:dyDescent="0.25">
      <c r="A1269" s="4"/>
      <c r="B1269" s="2"/>
    </row>
    <row r="1270" spans="1:2" x14ac:dyDescent="0.25">
      <c r="A1270" s="4"/>
      <c r="B1270" s="2"/>
    </row>
    <row r="1271" spans="1:2" x14ac:dyDescent="0.25">
      <c r="A1271" s="4"/>
      <c r="B1271" s="2"/>
    </row>
    <row r="1272" spans="1:2" x14ac:dyDescent="0.25">
      <c r="A1272" s="4"/>
      <c r="B1272" s="2"/>
    </row>
    <row r="1273" spans="1:2" x14ac:dyDescent="0.25">
      <c r="A1273" s="4"/>
      <c r="B1273" s="2"/>
    </row>
    <row r="1274" spans="1:2" x14ac:dyDescent="0.25">
      <c r="A1274" s="4"/>
      <c r="B1274" s="2"/>
    </row>
    <row r="1275" spans="1:2" x14ac:dyDescent="0.25">
      <c r="A1275" s="4"/>
      <c r="B1275" s="2"/>
    </row>
    <row r="1276" spans="1:2" x14ac:dyDescent="0.25">
      <c r="A1276" s="4"/>
      <c r="B1276" s="2"/>
    </row>
    <row r="1277" spans="1:2" x14ac:dyDescent="0.25">
      <c r="A1277" s="4"/>
      <c r="B1277" s="2"/>
    </row>
    <row r="1278" spans="1:2" x14ac:dyDescent="0.25">
      <c r="A1278" s="4"/>
      <c r="B1278" s="2"/>
    </row>
    <row r="1279" spans="1:2" x14ac:dyDescent="0.25">
      <c r="A1279" s="4"/>
      <c r="B1279" s="2"/>
    </row>
    <row r="1280" spans="1:2" x14ac:dyDescent="0.25">
      <c r="A1280" s="4"/>
      <c r="B1280" s="2"/>
    </row>
    <row r="1281" spans="1:2" x14ac:dyDescent="0.25">
      <c r="A1281" s="4"/>
      <c r="B1281" s="2"/>
    </row>
    <row r="1282" spans="1:2" x14ac:dyDescent="0.25">
      <c r="A1282" s="4"/>
      <c r="B1282" s="2"/>
    </row>
    <row r="1283" spans="1:2" x14ac:dyDescent="0.25">
      <c r="A1283" s="4"/>
      <c r="B1283" s="2"/>
    </row>
    <row r="1284" spans="1:2" x14ac:dyDescent="0.25">
      <c r="A1284" s="4"/>
      <c r="B1284" s="2"/>
    </row>
    <row r="1285" spans="1:2" x14ac:dyDescent="0.25">
      <c r="A1285" s="4"/>
      <c r="B1285" s="2"/>
    </row>
    <row r="1286" spans="1:2" x14ac:dyDescent="0.25">
      <c r="A1286" s="4"/>
      <c r="B1286" s="2"/>
    </row>
    <row r="1287" spans="1:2" x14ac:dyDescent="0.25">
      <c r="A1287" s="4"/>
      <c r="B1287" s="2"/>
    </row>
    <row r="1288" spans="1:2" x14ac:dyDescent="0.25">
      <c r="A1288" s="4"/>
      <c r="B1288" s="2"/>
    </row>
    <row r="1289" spans="1:2" x14ac:dyDescent="0.25">
      <c r="A1289" s="4"/>
      <c r="B1289" s="2"/>
    </row>
    <row r="1290" spans="1:2" x14ac:dyDescent="0.25">
      <c r="A1290" s="4"/>
      <c r="B1290" s="2"/>
    </row>
    <row r="1291" spans="1:2" x14ac:dyDescent="0.25">
      <c r="A1291" s="4"/>
      <c r="B1291" s="2"/>
    </row>
    <row r="1292" spans="1:2" x14ac:dyDescent="0.25">
      <c r="A1292" s="4"/>
      <c r="B1292" s="2"/>
    </row>
    <row r="1293" spans="1:2" x14ac:dyDescent="0.25">
      <c r="A1293" s="4"/>
      <c r="B1293" s="2"/>
    </row>
    <row r="1294" spans="1:2" x14ac:dyDescent="0.25">
      <c r="A1294" s="4"/>
      <c r="B1294" s="2"/>
    </row>
    <row r="1295" spans="1:2" x14ac:dyDescent="0.25">
      <c r="A1295" s="4"/>
      <c r="B1295" s="2"/>
    </row>
    <row r="1296" spans="1:2" x14ac:dyDescent="0.25">
      <c r="A1296" s="4"/>
      <c r="B1296" s="2"/>
    </row>
    <row r="1297" spans="1:2" x14ac:dyDescent="0.25">
      <c r="A1297" s="4"/>
      <c r="B1297" s="2"/>
    </row>
    <row r="1298" spans="1:2" x14ac:dyDescent="0.25">
      <c r="A1298" s="4"/>
      <c r="B1298" s="2"/>
    </row>
    <row r="1299" spans="1:2" x14ac:dyDescent="0.25">
      <c r="A1299" s="4"/>
      <c r="B1299" s="2"/>
    </row>
    <row r="1300" spans="1:2" x14ac:dyDescent="0.25">
      <c r="A1300" s="4"/>
      <c r="B1300" s="2"/>
    </row>
    <row r="1301" spans="1:2" x14ac:dyDescent="0.25">
      <c r="A1301" s="4"/>
      <c r="B1301" s="2"/>
    </row>
    <row r="1302" spans="1:2" x14ac:dyDescent="0.25">
      <c r="A1302" s="4"/>
      <c r="B1302" s="2"/>
    </row>
    <row r="1303" spans="1:2" x14ac:dyDescent="0.25">
      <c r="A1303" s="4"/>
      <c r="B1303" s="2"/>
    </row>
    <row r="1304" spans="1:2" x14ac:dyDescent="0.25">
      <c r="A1304" s="4"/>
      <c r="B1304" s="2"/>
    </row>
    <row r="1305" spans="1:2" x14ac:dyDescent="0.25">
      <c r="A1305" s="4"/>
      <c r="B1305" s="2"/>
    </row>
    <row r="1306" spans="1:2" x14ac:dyDescent="0.25">
      <c r="A1306" s="4"/>
      <c r="B1306" s="2"/>
    </row>
    <row r="1307" spans="1:2" x14ac:dyDescent="0.25">
      <c r="A1307" s="4"/>
      <c r="B1307" s="2"/>
    </row>
    <row r="1308" spans="1:2" x14ac:dyDescent="0.25">
      <c r="A1308" s="4"/>
      <c r="B1308" s="2"/>
    </row>
    <row r="1309" spans="1:2" x14ac:dyDescent="0.25">
      <c r="A1309" s="4"/>
      <c r="B1309" s="2"/>
    </row>
    <row r="1310" spans="1:2" x14ac:dyDescent="0.25">
      <c r="A1310" s="4"/>
      <c r="B1310" s="2"/>
    </row>
    <row r="1311" spans="1:2" x14ac:dyDescent="0.25">
      <c r="A1311" s="4"/>
      <c r="B1311" s="2"/>
    </row>
    <row r="1312" spans="1:2" x14ac:dyDescent="0.25">
      <c r="A1312" s="4"/>
      <c r="B1312" s="2"/>
    </row>
    <row r="1313" spans="1:2" x14ac:dyDescent="0.25">
      <c r="A1313" s="4"/>
      <c r="B1313" s="2"/>
    </row>
    <row r="1314" spans="1:2" x14ac:dyDescent="0.25">
      <c r="A1314" s="4"/>
      <c r="B1314" s="2"/>
    </row>
    <row r="1315" spans="1:2" x14ac:dyDescent="0.25">
      <c r="A1315" s="4"/>
      <c r="B1315" s="2"/>
    </row>
    <row r="1316" spans="1:2" x14ac:dyDescent="0.25">
      <c r="A1316" s="4"/>
      <c r="B1316" s="2"/>
    </row>
    <row r="1317" spans="1:2" x14ac:dyDescent="0.25">
      <c r="A1317" s="4"/>
      <c r="B1317" s="2"/>
    </row>
    <row r="1318" spans="1:2" x14ac:dyDescent="0.25">
      <c r="A1318" s="4"/>
      <c r="B1318" s="2"/>
    </row>
    <row r="1319" spans="1:2" x14ac:dyDescent="0.25">
      <c r="A1319" s="4"/>
      <c r="B1319" s="2"/>
    </row>
    <row r="1320" spans="1:2" x14ac:dyDescent="0.25">
      <c r="A1320" s="4"/>
      <c r="B1320" s="2"/>
    </row>
    <row r="1321" spans="1:2" x14ac:dyDescent="0.25">
      <c r="A1321" s="4"/>
      <c r="B1321" s="2"/>
    </row>
    <row r="1322" spans="1:2" x14ac:dyDescent="0.25">
      <c r="A1322" s="4"/>
      <c r="B1322" s="2"/>
    </row>
    <row r="1323" spans="1:2" x14ac:dyDescent="0.25">
      <c r="A1323" s="4"/>
      <c r="B1323" s="2"/>
    </row>
    <row r="1324" spans="1:2" x14ac:dyDescent="0.25">
      <c r="A1324" s="4"/>
      <c r="B1324" s="2"/>
    </row>
    <row r="1325" spans="1:2" x14ac:dyDescent="0.25">
      <c r="A1325" s="4"/>
      <c r="B1325" s="2"/>
    </row>
    <row r="1326" spans="1:2" x14ac:dyDescent="0.25">
      <c r="A1326" s="4"/>
      <c r="B1326" s="2"/>
    </row>
    <row r="1327" spans="1:2" x14ac:dyDescent="0.25">
      <c r="A1327" s="4"/>
      <c r="B1327" s="2"/>
    </row>
    <row r="1328" spans="1:2" x14ac:dyDescent="0.25">
      <c r="A1328" s="4"/>
      <c r="B1328" s="2"/>
    </row>
    <row r="1329" spans="1:2" x14ac:dyDescent="0.25">
      <c r="A1329" s="4"/>
      <c r="B1329" s="2"/>
    </row>
    <row r="1330" spans="1:2" x14ac:dyDescent="0.25">
      <c r="A1330" s="4"/>
      <c r="B1330" s="2"/>
    </row>
    <row r="1331" spans="1:2" x14ac:dyDescent="0.25">
      <c r="A1331" s="4"/>
      <c r="B1331" s="2"/>
    </row>
    <row r="1332" spans="1:2" x14ac:dyDescent="0.25">
      <c r="A1332" s="4"/>
      <c r="B1332" s="2"/>
    </row>
    <row r="1333" spans="1:2" x14ac:dyDescent="0.25">
      <c r="A1333" s="4"/>
      <c r="B1333" s="2"/>
    </row>
    <row r="1334" spans="1:2" x14ac:dyDescent="0.25">
      <c r="A1334" s="4"/>
      <c r="B1334" s="2"/>
    </row>
    <row r="1335" spans="1:2" x14ac:dyDescent="0.25">
      <c r="A1335" s="4"/>
      <c r="B1335" s="2"/>
    </row>
    <row r="1336" spans="1:2" x14ac:dyDescent="0.25">
      <c r="A1336" s="4"/>
      <c r="B1336" s="2"/>
    </row>
    <row r="1337" spans="1:2" x14ac:dyDescent="0.25">
      <c r="A1337" s="4"/>
      <c r="B1337" s="2"/>
    </row>
    <row r="1338" spans="1:2" x14ac:dyDescent="0.25">
      <c r="A1338" s="4"/>
      <c r="B1338" s="2"/>
    </row>
    <row r="1339" spans="1:2" x14ac:dyDescent="0.25">
      <c r="A1339" s="4"/>
      <c r="B1339" s="2"/>
    </row>
    <row r="1340" spans="1:2" x14ac:dyDescent="0.25">
      <c r="A1340" s="4"/>
      <c r="B1340" s="2"/>
    </row>
    <row r="1341" spans="1:2" x14ac:dyDescent="0.25">
      <c r="A1341" s="4"/>
      <c r="B1341" s="2"/>
    </row>
    <row r="1342" spans="1:2" x14ac:dyDescent="0.25">
      <c r="A1342" s="4"/>
      <c r="B1342" s="2"/>
    </row>
    <row r="1343" spans="1:2" x14ac:dyDescent="0.25">
      <c r="A1343" s="4"/>
      <c r="B1343" s="2"/>
    </row>
    <row r="1344" spans="1:2" x14ac:dyDescent="0.25">
      <c r="A1344" s="4"/>
      <c r="B1344" s="2"/>
    </row>
    <row r="1345" spans="1:2" x14ac:dyDescent="0.25">
      <c r="A1345" s="4"/>
      <c r="B1345" s="2"/>
    </row>
    <row r="1346" spans="1:2" x14ac:dyDescent="0.25">
      <c r="A1346" s="4"/>
      <c r="B1346" s="2"/>
    </row>
    <row r="1347" spans="1:2" x14ac:dyDescent="0.25">
      <c r="A1347" s="4"/>
      <c r="B1347" s="2"/>
    </row>
    <row r="1348" spans="1:2" x14ac:dyDescent="0.25">
      <c r="A1348" s="4"/>
      <c r="B1348" s="2"/>
    </row>
    <row r="1349" spans="1:2" x14ac:dyDescent="0.25">
      <c r="A1349" s="4"/>
      <c r="B1349" s="2"/>
    </row>
    <row r="1350" spans="1:2" x14ac:dyDescent="0.25">
      <c r="A1350" s="4"/>
      <c r="B1350" s="2"/>
    </row>
    <row r="1351" spans="1:2" x14ac:dyDescent="0.25">
      <c r="A1351" s="4"/>
      <c r="B1351" s="2"/>
    </row>
    <row r="1352" spans="1:2" x14ac:dyDescent="0.25">
      <c r="A1352" s="4"/>
      <c r="B1352" s="2"/>
    </row>
    <row r="1353" spans="1:2" x14ac:dyDescent="0.25">
      <c r="A1353" s="4"/>
      <c r="B1353" s="2"/>
    </row>
    <row r="1354" spans="1:2" x14ac:dyDescent="0.25">
      <c r="A1354" s="4"/>
      <c r="B1354" s="2"/>
    </row>
    <row r="1355" spans="1:2" x14ac:dyDescent="0.25">
      <c r="A1355" s="4"/>
      <c r="B1355" s="2"/>
    </row>
    <row r="1356" spans="1:2" x14ac:dyDescent="0.25">
      <c r="A1356" s="4"/>
      <c r="B1356" s="2"/>
    </row>
    <row r="1357" spans="1:2" x14ac:dyDescent="0.25">
      <c r="A1357" s="4"/>
      <c r="B1357" s="2"/>
    </row>
    <row r="1358" spans="1:2" x14ac:dyDescent="0.25">
      <c r="A1358" s="4"/>
      <c r="B1358" s="2"/>
    </row>
    <row r="1359" spans="1:2" x14ac:dyDescent="0.25">
      <c r="A1359" s="4"/>
      <c r="B1359" s="2"/>
    </row>
    <row r="1360" spans="1:2" x14ac:dyDescent="0.25">
      <c r="A1360" s="4"/>
      <c r="B1360" s="2"/>
    </row>
    <row r="1361" spans="1:2" x14ac:dyDescent="0.25">
      <c r="A1361" s="4"/>
      <c r="B1361" s="2"/>
    </row>
    <row r="1362" spans="1:2" x14ac:dyDescent="0.25">
      <c r="A1362" s="4"/>
      <c r="B1362" s="2"/>
    </row>
    <row r="1363" spans="1:2" x14ac:dyDescent="0.25">
      <c r="A1363" s="4"/>
      <c r="B1363" s="2"/>
    </row>
    <row r="1364" spans="1:2" x14ac:dyDescent="0.25">
      <c r="A1364" s="4"/>
      <c r="B1364" s="2"/>
    </row>
    <row r="1365" spans="1:2" x14ac:dyDescent="0.25">
      <c r="A1365" s="4"/>
      <c r="B1365" s="2"/>
    </row>
    <row r="1366" spans="1:2" x14ac:dyDescent="0.25">
      <c r="A1366" s="4"/>
      <c r="B1366" s="2"/>
    </row>
    <row r="1367" spans="1:2" x14ac:dyDescent="0.25">
      <c r="A1367" s="4"/>
      <c r="B1367" s="2"/>
    </row>
    <row r="1368" spans="1:2" x14ac:dyDescent="0.25">
      <c r="A1368" s="4"/>
      <c r="B1368" s="2"/>
    </row>
    <row r="1369" spans="1:2" x14ac:dyDescent="0.25">
      <c r="A1369" s="4"/>
      <c r="B1369" s="2"/>
    </row>
    <row r="1370" spans="1:2" x14ac:dyDescent="0.25">
      <c r="A1370" s="4"/>
      <c r="B1370" s="2"/>
    </row>
    <row r="1371" spans="1:2" x14ac:dyDescent="0.25">
      <c r="A1371" s="4"/>
      <c r="B1371" s="2"/>
    </row>
    <row r="1372" spans="1:2" x14ac:dyDescent="0.25">
      <c r="A1372" s="4"/>
      <c r="B1372" s="2"/>
    </row>
    <row r="1373" spans="1:2" x14ac:dyDescent="0.25">
      <c r="A1373" s="4"/>
      <c r="B1373" s="2"/>
    </row>
    <row r="1374" spans="1:2" x14ac:dyDescent="0.25">
      <c r="A1374" s="4"/>
      <c r="B1374" s="2"/>
    </row>
    <row r="1375" spans="1:2" x14ac:dyDescent="0.25">
      <c r="A1375" s="4"/>
      <c r="B1375" s="2"/>
    </row>
    <row r="1376" spans="1:2" x14ac:dyDescent="0.25">
      <c r="A1376" s="4"/>
      <c r="B1376" s="2"/>
    </row>
    <row r="1377" spans="1:2" x14ac:dyDescent="0.25">
      <c r="A1377" s="4"/>
      <c r="B1377" s="2"/>
    </row>
    <row r="1378" spans="1:2" x14ac:dyDescent="0.25">
      <c r="A1378" s="4"/>
      <c r="B1378" s="2"/>
    </row>
    <row r="1379" spans="1:2" x14ac:dyDescent="0.25">
      <c r="A1379" s="4"/>
      <c r="B1379" s="2"/>
    </row>
    <row r="1380" spans="1:2" x14ac:dyDescent="0.25">
      <c r="A1380" s="4"/>
      <c r="B1380" s="2"/>
    </row>
    <row r="1381" spans="1:2" x14ac:dyDescent="0.25">
      <c r="A1381" s="4"/>
      <c r="B1381" s="2"/>
    </row>
    <row r="1382" spans="1:2" x14ac:dyDescent="0.25">
      <c r="A1382" s="4"/>
      <c r="B1382" s="2"/>
    </row>
    <row r="1383" spans="1:2" x14ac:dyDescent="0.25">
      <c r="A1383" s="4"/>
      <c r="B1383" s="2"/>
    </row>
    <row r="1384" spans="1:2" x14ac:dyDescent="0.25">
      <c r="A1384" s="4"/>
      <c r="B1384" s="2"/>
    </row>
    <row r="1385" spans="1:2" x14ac:dyDescent="0.25">
      <c r="A1385" s="4"/>
      <c r="B1385" s="2"/>
    </row>
    <row r="1386" spans="1:2" x14ac:dyDescent="0.25">
      <c r="A1386" s="4"/>
      <c r="B1386" s="2"/>
    </row>
    <row r="1387" spans="1:2" x14ac:dyDescent="0.25">
      <c r="A1387" s="4"/>
      <c r="B1387" s="2"/>
    </row>
    <row r="1388" spans="1:2" x14ac:dyDescent="0.25">
      <c r="A1388" s="4"/>
      <c r="B1388" s="2"/>
    </row>
    <row r="1389" spans="1:2" x14ac:dyDescent="0.25">
      <c r="A1389" s="4"/>
      <c r="B1389" s="2"/>
    </row>
    <row r="1390" spans="1:2" x14ac:dyDescent="0.25">
      <c r="A1390" s="4"/>
      <c r="B1390" s="2"/>
    </row>
    <row r="1391" spans="1:2" x14ac:dyDescent="0.25">
      <c r="A1391" s="4"/>
      <c r="B1391" s="2"/>
    </row>
    <row r="1392" spans="1:2" x14ac:dyDescent="0.25">
      <c r="A1392" s="4"/>
      <c r="B1392" s="2"/>
    </row>
    <row r="1393" spans="1:2" x14ac:dyDescent="0.25">
      <c r="A1393" s="4"/>
      <c r="B1393" s="2"/>
    </row>
    <row r="1394" spans="1:2" x14ac:dyDescent="0.25">
      <c r="A1394" s="4"/>
      <c r="B1394" s="2"/>
    </row>
    <row r="1395" spans="1:2" x14ac:dyDescent="0.25">
      <c r="A1395" s="4"/>
      <c r="B1395" s="2"/>
    </row>
    <row r="1396" spans="1:2" x14ac:dyDescent="0.25">
      <c r="A1396" s="4"/>
      <c r="B1396" s="2"/>
    </row>
    <row r="1397" spans="1:2" x14ac:dyDescent="0.25">
      <c r="A1397" s="4"/>
      <c r="B1397" s="2"/>
    </row>
    <row r="1398" spans="1:2" x14ac:dyDescent="0.25">
      <c r="A1398" s="4"/>
      <c r="B1398" s="2"/>
    </row>
    <row r="1399" spans="1:2" x14ac:dyDescent="0.25">
      <c r="A1399" s="4"/>
      <c r="B1399" s="2"/>
    </row>
    <row r="1400" spans="1:2" x14ac:dyDescent="0.25">
      <c r="A1400" s="4"/>
      <c r="B1400" s="2"/>
    </row>
    <row r="1401" spans="1:2" x14ac:dyDescent="0.25">
      <c r="A1401" s="4"/>
      <c r="B1401" s="2"/>
    </row>
    <row r="1402" spans="1:2" x14ac:dyDescent="0.25">
      <c r="A1402" s="4"/>
      <c r="B1402" s="2"/>
    </row>
    <row r="1403" spans="1:2" x14ac:dyDescent="0.25">
      <c r="A1403" s="4"/>
      <c r="B1403" s="2"/>
    </row>
    <row r="1404" spans="1:2" x14ac:dyDescent="0.25">
      <c r="A1404" s="4"/>
      <c r="B1404" s="2"/>
    </row>
    <row r="1405" spans="1:2" x14ac:dyDescent="0.25">
      <c r="A1405" s="4"/>
      <c r="B1405" s="2"/>
    </row>
    <row r="1406" spans="1:2" x14ac:dyDescent="0.25">
      <c r="A1406" s="4"/>
      <c r="B1406" s="2"/>
    </row>
    <row r="1407" spans="1:2" x14ac:dyDescent="0.25">
      <c r="A1407" s="4"/>
      <c r="B1407" s="2"/>
    </row>
    <row r="1408" spans="1:2" x14ac:dyDescent="0.25">
      <c r="A1408" s="4"/>
      <c r="B1408" s="2"/>
    </row>
    <row r="1409" spans="1:2" x14ac:dyDescent="0.25">
      <c r="A1409" s="4"/>
      <c r="B1409" s="2"/>
    </row>
    <row r="1410" spans="1:2" x14ac:dyDescent="0.25">
      <c r="A1410" s="4"/>
      <c r="B1410" s="2"/>
    </row>
    <row r="1411" spans="1:2" x14ac:dyDescent="0.25">
      <c r="A1411" s="4"/>
      <c r="B1411" s="2"/>
    </row>
    <row r="1412" spans="1:2" x14ac:dyDescent="0.25">
      <c r="A1412" s="4"/>
      <c r="B1412" s="2"/>
    </row>
    <row r="1413" spans="1:2" x14ac:dyDescent="0.25">
      <c r="A1413" s="4"/>
      <c r="B1413" s="2"/>
    </row>
    <row r="1414" spans="1:2" x14ac:dyDescent="0.25">
      <c r="A1414" s="4"/>
      <c r="B1414" s="2"/>
    </row>
    <row r="1415" spans="1:2" x14ac:dyDescent="0.25">
      <c r="A1415" s="4"/>
      <c r="B1415" s="2"/>
    </row>
    <row r="1416" spans="1:2" x14ac:dyDescent="0.25">
      <c r="A1416" s="4"/>
      <c r="B1416" s="2"/>
    </row>
    <row r="1417" spans="1:2" x14ac:dyDescent="0.25">
      <c r="A1417" s="4"/>
      <c r="B1417" s="2"/>
    </row>
    <row r="1418" spans="1:2" x14ac:dyDescent="0.25">
      <c r="A1418" s="4"/>
      <c r="B1418" s="2"/>
    </row>
    <row r="1419" spans="1:2" x14ac:dyDescent="0.25">
      <c r="A1419" s="4"/>
      <c r="B1419" s="2"/>
    </row>
    <row r="1420" spans="1:2" x14ac:dyDescent="0.25">
      <c r="A1420" s="4"/>
      <c r="B1420" s="2"/>
    </row>
    <row r="1421" spans="1:2" x14ac:dyDescent="0.25">
      <c r="A1421" s="4"/>
      <c r="B1421" s="2"/>
    </row>
    <row r="1422" spans="1:2" x14ac:dyDescent="0.25">
      <c r="A1422" s="4"/>
      <c r="B1422" s="2"/>
    </row>
    <row r="1423" spans="1:2" x14ac:dyDescent="0.25">
      <c r="A1423" s="4"/>
      <c r="B1423" s="2"/>
    </row>
    <row r="1424" spans="1:2" x14ac:dyDescent="0.25">
      <c r="A1424" s="4"/>
      <c r="B1424" s="2"/>
    </row>
    <row r="1425" spans="1:2" x14ac:dyDescent="0.25">
      <c r="A1425" s="4"/>
      <c r="B1425" s="2"/>
    </row>
    <row r="1426" spans="1:2" x14ac:dyDescent="0.25">
      <c r="A1426" s="4"/>
      <c r="B1426" s="2"/>
    </row>
    <row r="1427" spans="1:2" x14ac:dyDescent="0.25">
      <c r="A1427" s="4"/>
      <c r="B1427" s="2"/>
    </row>
    <row r="1428" spans="1:2" x14ac:dyDescent="0.25">
      <c r="A1428" s="4"/>
      <c r="B1428" s="2"/>
    </row>
    <row r="1429" spans="1:2" x14ac:dyDescent="0.25">
      <c r="A1429" s="4"/>
      <c r="B1429" s="2"/>
    </row>
    <row r="1430" spans="1:2" x14ac:dyDescent="0.25">
      <c r="A1430" s="4"/>
      <c r="B1430" s="2"/>
    </row>
    <row r="1431" spans="1:2" x14ac:dyDescent="0.25">
      <c r="A1431" s="4"/>
      <c r="B1431" s="2"/>
    </row>
    <row r="1432" spans="1:2" x14ac:dyDescent="0.25">
      <c r="A1432" s="4"/>
      <c r="B1432" s="2"/>
    </row>
    <row r="1433" spans="1:2" x14ac:dyDescent="0.25">
      <c r="A1433" s="4"/>
      <c r="B1433" s="2"/>
    </row>
    <row r="1434" spans="1:2" x14ac:dyDescent="0.25">
      <c r="A1434" s="4"/>
      <c r="B1434" s="2"/>
    </row>
    <row r="1435" spans="1:2" x14ac:dyDescent="0.25">
      <c r="A1435" s="4"/>
      <c r="B1435" s="2"/>
    </row>
    <row r="1436" spans="1:2" x14ac:dyDescent="0.25">
      <c r="A1436" s="4"/>
      <c r="B1436" s="2"/>
    </row>
    <row r="1437" spans="1:2" x14ac:dyDescent="0.25">
      <c r="A1437" s="4"/>
      <c r="B1437" s="2"/>
    </row>
    <row r="1438" spans="1:2" x14ac:dyDescent="0.25">
      <c r="A1438" s="4"/>
      <c r="B1438" s="2"/>
    </row>
    <row r="1439" spans="1:2" x14ac:dyDescent="0.25">
      <c r="A1439" s="4"/>
      <c r="B1439" s="2"/>
    </row>
    <row r="1440" spans="1:2" x14ac:dyDescent="0.25">
      <c r="A1440" s="4"/>
      <c r="B1440" s="2"/>
    </row>
    <row r="1441" spans="1:2" x14ac:dyDescent="0.25">
      <c r="A1441" s="4"/>
      <c r="B1441" s="2"/>
    </row>
    <row r="1442" spans="1:2" x14ac:dyDescent="0.25">
      <c r="A1442" s="4"/>
      <c r="B1442" s="2"/>
    </row>
    <row r="1443" spans="1:2" x14ac:dyDescent="0.25">
      <c r="A1443" s="4"/>
      <c r="B1443" s="2"/>
    </row>
    <row r="1444" spans="1:2" x14ac:dyDescent="0.25">
      <c r="A1444" s="4"/>
      <c r="B1444" s="2"/>
    </row>
    <row r="1445" spans="1:2" x14ac:dyDescent="0.25">
      <c r="A1445" s="4"/>
      <c r="B1445" s="2"/>
    </row>
    <row r="1446" spans="1:2" x14ac:dyDescent="0.25">
      <c r="A1446" s="4"/>
      <c r="B1446" s="2"/>
    </row>
    <row r="1447" spans="1:2" x14ac:dyDescent="0.25">
      <c r="A1447" s="4"/>
      <c r="B1447" s="2"/>
    </row>
    <row r="1448" spans="1:2" x14ac:dyDescent="0.25">
      <c r="A1448" s="4"/>
      <c r="B1448" s="2"/>
    </row>
    <row r="1449" spans="1:2" x14ac:dyDescent="0.25">
      <c r="A1449" s="4"/>
      <c r="B1449" s="2"/>
    </row>
    <row r="1450" spans="1:2" x14ac:dyDescent="0.25">
      <c r="A1450" s="4"/>
      <c r="B1450" s="2"/>
    </row>
    <row r="1451" spans="1:2" x14ac:dyDescent="0.25">
      <c r="A1451" s="4"/>
      <c r="B1451" s="2"/>
    </row>
    <row r="1452" spans="1:2" x14ac:dyDescent="0.25">
      <c r="A1452" s="4"/>
      <c r="B1452" s="2"/>
    </row>
    <row r="1453" spans="1:2" x14ac:dyDescent="0.25">
      <c r="A1453" s="4"/>
      <c r="B1453" s="2"/>
    </row>
    <row r="1454" spans="1:2" x14ac:dyDescent="0.25">
      <c r="A1454" s="4"/>
      <c r="B1454" s="2"/>
    </row>
    <row r="1455" spans="1:2" x14ac:dyDescent="0.25">
      <c r="A1455" s="4"/>
      <c r="B1455" s="2"/>
    </row>
    <row r="1456" spans="1:2" x14ac:dyDescent="0.25">
      <c r="A1456" s="4"/>
      <c r="B1456" s="2"/>
    </row>
    <row r="1457" spans="1:2" x14ac:dyDescent="0.25">
      <c r="A1457" s="4"/>
      <c r="B1457" s="2"/>
    </row>
    <row r="1458" spans="1:2" x14ac:dyDescent="0.25">
      <c r="A1458" s="4"/>
      <c r="B1458" s="2"/>
    </row>
    <row r="1459" spans="1:2" x14ac:dyDescent="0.25">
      <c r="A1459" s="4"/>
      <c r="B1459" s="2"/>
    </row>
    <row r="1460" spans="1:2" x14ac:dyDescent="0.25">
      <c r="A1460" s="4"/>
      <c r="B1460" s="2"/>
    </row>
    <row r="1461" spans="1:2" x14ac:dyDescent="0.25">
      <c r="A1461" s="4"/>
      <c r="B1461" s="2"/>
    </row>
    <row r="1462" spans="1:2" x14ac:dyDescent="0.25">
      <c r="A1462" s="4"/>
      <c r="B1462" s="2"/>
    </row>
    <row r="1463" spans="1:2" x14ac:dyDescent="0.25">
      <c r="A1463" s="4"/>
      <c r="B1463" s="2"/>
    </row>
    <row r="1464" spans="1:2" x14ac:dyDescent="0.25">
      <c r="A1464" s="4"/>
      <c r="B1464" s="2"/>
    </row>
    <row r="1465" spans="1:2" x14ac:dyDescent="0.25">
      <c r="A1465" s="4"/>
      <c r="B1465" s="2"/>
    </row>
    <row r="1466" spans="1:2" x14ac:dyDescent="0.25">
      <c r="A1466" s="4"/>
      <c r="B1466" s="2"/>
    </row>
    <row r="1467" spans="1:2" x14ac:dyDescent="0.25">
      <c r="A1467" s="4"/>
      <c r="B1467" s="2"/>
    </row>
    <row r="1468" spans="1:2" x14ac:dyDescent="0.25">
      <c r="A1468" s="4"/>
      <c r="B1468" s="2"/>
    </row>
    <row r="1469" spans="1:2" x14ac:dyDescent="0.25">
      <c r="A1469" s="4"/>
      <c r="B1469" s="2"/>
    </row>
    <row r="1470" spans="1:2" x14ac:dyDescent="0.25">
      <c r="A1470" s="4"/>
      <c r="B1470" s="2"/>
    </row>
    <row r="1471" spans="1:2" x14ac:dyDescent="0.25">
      <c r="A1471" s="4"/>
      <c r="B1471" s="2"/>
    </row>
    <row r="1472" spans="1:2" x14ac:dyDescent="0.25">
      <c r="A1472" s="4"/>
      <c r="B1472" s="2"/>
    </row>
    <row r="1473" spans="1:2" x14ac:dyDescent="0.25">
      <c r="A1473" s="4"/>
      <c r="B1473" s="2"/>
    </row>
    <row r="1474" spans="1:2" x14ac:dyDescent="0.25">
      <c r="A1474" s="4"/>
      <c r="B1474" s="2"/>
    </row>
    <row r="1475" spans="1:2" x14ac:dyDescent="0.25">
      <c r="A1475" s="4"/>
      <c r="B1475" s="2"/>
    </row>
    <row r="1476" spans="1:2" x14ac:dyDescent="0.25">
      <c r="A1476" s="4"/>
      <c r="B1476" s="2"/>
    </row>
    <row r="1477" spans="1:2" x14ac:dyDescent="0.25">
      <c r="A1477" s="4"/>
      <c r="B1477" s="2"/>
    </row>
    <row r="1478" spans="1:2" x14ac:dyDescent="0.25">
      <c r="A1478" s="4"/>
      <c r="B1478" s="2"/>
    </row>
    <row r="1479" spans="1:2" x14ac:dyDescent="0.25">
      <c r="A1479" s="4"/>
      <c r="B1479" s="2"/>
    </row>
    <row r="1480" spans="1:2" x14ac:dyDescent="0.25">
      <c r="A1480" s="4"/>
      <c r="B1480" s="2"/>
    </row>
    <row r="1481" spans="1:2" x14ac:dyDescent="0.25">
      <c r="A1481" s="4"/>
      <c r="B1481" s="2"/>
    </row>
    <row r="1482" spans="1:2" x14ac:dyDescent="0.25">
      <c r="A1482" s="4"/>
      <c r="B1482" s="2"/>
    </row>
    <row r="1483" spans="1:2" x14ac:dyDescent="0.25">
      <c r="A1483" s="4"/>
      <c r="B1483" s="2"/>
    </row>
    <row r="1484" spans="1:2" x14ac:dyDescent="0.25">
      <c r="A1484" s="4"/>
      <c r="B1484" s="2"/>
    </row>
    <row r="1485" spans="1:2" x14ac:dyDescent="0.25">
      <c r="A1485" s="4"/>
      <c r="B1485" s="2"/>
    </row>
    <row r="1486" spans="1:2" x14ac:dyDescent="0.25">
      <c r="A1486" s="4"/>
      <c r="B1486" s="2"/>
    </row>
    <row r="1487" spans="1:2" x14ac:dyDescent="0.25">
      <c r="A1487" s="4"/>
      <c r="B1487" s="2"/>
    </row>
    <row r="1488" spans="1:2" x14ac:dyDescent="0.25">
      <c r="A1488" s="4"/>
      <c r="B1488" s="2"/>
    </row>
    <row r="1489" spans="1:2" x14ac:dyDescent="0.25">
      <c r="A1489" s="4"/>
      <c r="B1489" s="2"/>
    </row>
    <row r="1490" spans="1:2" x14ac:dyDescent="0.25">
      <c r="A1490" s="4"/>
      <c r="B1490" s="2"/>
    </row>
    <row r="1491" spans="1:2" x14ac:dyDescent="0.25">
      <c r="A1491" s="4"/>
      <c r="B1491" s="2"/>
    </row>
    <row r="1492" spans="1:2" x14ac:dyDescent="0.25">
      <c r="A1492" s="4"/>
      <c r="B1492" s="2"/>
    </row>
    <row r="1493" spans="1:2" x14ac:dyDescent="0.25">
      <c r="A1493" s="4"/>
      <c r="B1493" s="2"/>
    </row>
    <row r="1494" spans="1:2" x14ac:dyDescent="0.25">
      <c r="A1494" s="4"/>
      <c r="B1494" s="2"/>
    </row>
    <row r="1495" spans="1:2" x14ac:dyDescent="0.25">
      <c r="A1495" s="4"/>
      <c r="B1495" s="2"/>
    </row>
    <row r="1496" spans="1:2" x14ac:dyDescent="0.25">
      <c r="A1496" s="4"/>
      <c r="B1496" s="2"/>
    </row>
    <row r="1497" spans="1:2" x14ac:dyDescent="0.25">
      <c r="A1497" s="4"/>
      <c r="B1497" s="2"/>
    </row>
    <row r="1498" spans="1:2" x14ac:dyDescent="0.25">
      <c r="A1498" s="4"/>
      <c r="B1498" s="2"/>
    </row>
    <row r="1499" spans="1:2" x14ac:dyDescent="0.25">
      <c r="A1499" s="4"/>
      <c r="B1499" s="2"/>
    </row>
    <row r="1500" spans="1:2" x14ac:dyDescent="0.25">
      <c r="A1500" s="4"/>
      <c r="B1500" s="2"/>
    </row>
    <row r="1501" spans="1:2" x14ac:dyDescent="0.25">
      <c r="A1501" s="4"/>
      <c r="B1501" s="2"/>
    </row>
    <row r="1502" spans="1:2" x14ac:dyDescent="0.25">
      <c r="A1502" s="4"/>
      <c r="B1502" s="2"/>
    </row>
    <row r="1503" spans="1:2" x14ac:dyDescent="0.25">
      <c r="A1503" s="4"/>
      <c r="B1503" s="2"/>
    </row>
    <row r="1504" spans="1:2" x14ac:dyDescent="0.25">
      <c r="A1504" s="4"/>
      <c r="B1504" s="2"/>
    </row>
    <row r="1505" spans="1:2" x14ac:dyDescent="0.25">
      <c r="A1505" s="4"/>
      <c r="B1505" s="2"/>
    </row>
    <row r="1506" spans="1:2" x14ac:dyDescent="0.25">
      <c r="A1506" s="4"/>
      <c r="B1506" s="2"/>
    </row>
    <row r="1507" spans="1:2" x14ac:dyDescent="0.25">
      <c r="A1507" s="4"/>
      <c r="B1507" s="2"/>
    </row>
    <row r="1508" spans="1:2" x14ac:dyDescent="0.25">
      <c r="A1508" s="4"/>
      <c r="B1508" s="2"/>
    </row>
    <row r="1509" spans="1:2" x14ac:dyDescent="0.25">
      <c r="A1509" s="4"/>
      <c r="B1509" s="2"/>
    </row>
    <row r="1510" spans="1:2" x14ac:dyDescent="0.25">
      <c r="A1510" s="4"/>
      <c r="B1510" s="2"/>
    </row>
    <row r="1511" spans="1:2" x14ac:dyDescent="0.25">
      <c r="A1511" s="4"/>
      <c r="B1511" s="2"/>
    </row>
    <row r="1512" spans="1:2" x14ac:dyDescent="0.25">
      <c r="A1512" s="4"/>
      <c r="B1512" s="2"/>
    </row>
    <row r="1513" spans="1:2" x14ac:dyDescent="0.25">
      <c r="A1513" s="4"/>
      <c r="B1513" s="2"/>
    </row>
    <row r="1514" spans="1:2" x14ac:dyDescent="0.25">
      <c r="A1514" s="4"/>
      <c r="B1514" s="2"/>
    </row>
    <row r="1515" spans="1:2" x14ac:dyDescent="0.25">
      <c r="A1515" s="4"/>
      <c r="B1515" s="2"/>
    </row>
    <row r="1516" spans="1:2" x14ac:dyDescent="0.25">
      <c r="A1516" s="4"/>
      <c r="B1516" s="2"/>
    </row>
    <row r="1517" spans="1:2" x14ac:dyDescent="0.25">
      <c r="A1517" s="4"/>
      <c r="B1517" s="2"/>
    </row>
    <row r="1518" spans="1:2" x14ac:dyDescent="0.25">
      <c r="A1518" s="4"/>
      <c r="B1518" s="2"/>
    </row>
    <row r="1519" spans="1:2" x14ac:dyDescent="0.25">
      <c r="A1519" s="4"/>
      <c r="B1519" s="2"/>
    </row>
    <row r="1520" spans="1:2" x14ac:dyDescent="0.25">
      <c r="A1520" s="4"/>
      <c r="B1520" s="2"/>
    </row>
    <row r="1521" spans="1:2" x14ac:dyDescent="0.25">
      <c r="A1521" s="4"/>
      <c r="B1521" s="2"/>
    </row>
    <row r="1522" spans="1:2" x14ac:dyDescent="0.25">
      <c r="A1522" s="4"/>
      <c r="B1522" s="2"/>
    </row>
    <row r="1523" spans="1:2" x14ac:dyDescent="0.25">
      <c r="A1523" s="4"/>
      <c r="B1523" s="2"/>
    </row>
    <row r="1524" spans="1:2" x14ac:dyDescent="0.25">
      <c r="A1524" s="4"/>
      <c r="B1524" s="2"/>
    </row>
    <row r="1525" spans="1:2" x14ac:dyDescent="0.25">
      <c r="A1525" s="4"/>
      <c r="B1525" s="2"/>
    </row>
    <row r="1526" spans="1:2" x14ac:dyDescent="0.25">
      <c r="A1526" s="4"/>
      <c r="B1526" s="2"/>
    </row>
    <row r="1527" spans="1:2" x14ac:dyDescent="0.25">
      <c r="A1527" s="4"/>
      <c r="B1527" s="2"/>
    </row>
    <row r="1528" spans="1:2" x14ac:dyDescent="0.25">
      <c r="A1528" s="4"/>
      <c r="B1528" s="2"/>
    </row>
    <row r="1529" spans="1:2" x14ac:dyDescent="0.25">
      <c r="A1529" s="4"/>
      <c r="B1529" s="2"/>
    </row>
    <row r="1530" spans="1:2" x14ac:dyDescent="0.25">
      <c r="A1530" s="4"/>
      <c r="B1530" s="2"/>
    </row>
    <row r="1531" spans="1:2" x14ac:dyDescent="0.25">
      <c r="A1531" s="4"/>
      <c r="B1531" s="2"/>
    </row>
    <row r="1532" spans="1:2" x14ac:dyDescent="0.25">
      <c r="A1532" s="4"/>
      <c r="B1532" s="2"/>
    </row>
    <row r="1533" spans="1:2" x14ac:dyDescent="0.25">
      <c r="A1533" s="4"/>
      <c r="B1533" s="2"/>
    </row>
    <row r="1534" spans="1:2" x14ac:dyDescent="0.25">
      <c r="A1534" s="4"/>
      <c r="B1534" s="2"/>
    </row>
    <row r="1535" spans="1:2" x14ac:dyDescent="0.25">
      <c r="A1535" s="4"/>
      <c r="B1535" s="2"/>
    </row>
    <row r="1536" spans="1:2" x14ac:dyDescent="0.25">
      <c r="A1536" s="4"/>
      <c r="B1536" s="2"/>
    </row>
    <row r="1537" spans="1:2" x14ac:dyDescent="0.25">
      <c r="A1537" s="4"/>
      <c r="B1537" s="2"/>
    </row>
    <row r="1538" spans="1:2" x14ac:dyDescent="0.25">
      <c r="A1538" s="4"/>
      <c r="B1538" s="2"/>
    </row>
    <row r="1539" spans="1:2" x14ac:dyDescent="0.25">
      <c r="A1539" s="4"/>
      <c r="B1539" s="2"/>
    </row>
    <row r="1540" spans="1:2" x14ac:dyDescent="0.25">
      <c r="A1540" s="4"/>
      <c r="B1540" s="2"/>
    </row>
    <row r="1541" spans="1:2" x14ac:dyDescent="0.25">
      <c r="A1541" s="4"/>
      <c r="B1541" s="2"/>
    </row>
    <row r="1542" spans="1:2" x14ac:dyDescent="0.25">
      <c r="A1542" s="4"/>
      <c r="B1542" s="2"/>
    </row>
    <row r="1543" spans="1:2" x14ac:dyDescent="0.25">
      <c r="A1543" s="4"/>
      <c r="B1543" s="2"/>
    </row>
    <row r="1544" spans="1:2" x14ac:dyDescent="0.25">
      <c r="A1544" s="4"/>
      <c r="B1544" s="2"/>
    </row>
    <row r="1545" spans="1:2" x14ac:dyDescent="0.25">
      <c r="A1545" s="4"/>
      <c r="B1545" s="2"/>
    </row>
    <row r="1546" spans="1:2" x14ac:dyDescent="0.25">
      <c r="A1546" s="4"/>
      <c r="B1546" s="2"/>
    </row>
    <row r="1547" spans="1:2" x14ac:dyDescent="0.25">
      <c r="A1547" s="4"/>
      <c r="B1547" s="2"/>
    </row>
    <row r="1548" spans="1:2" x14ac:dyDescent="0.25">
      <c r="A1548" s="4"/>
      <c r="B1548" s="2"/>
    </row>
    <row r="1549" spans="1:2" x14ac:dyDescent="0.25">
      <c r="A1549" s="4"/>
      <c r="B1549" s="2"/>
    </row>
    <row r="1550" spans="1:2" x14ac:dyDescent="0.25">
      <c r="A1550" s="4"/>
      <c r="B1550" s="2"/>
    </row>
    <row r="1551" spans="1:2" x14ac:dyDescent="0.25">
      <c r="A1551" s="4"/>
      <c r="B1551" s="2"/>
    </row>
    <row r="1552" spans="1:2" x14ac:dyDescent="0.25">
      <c r="A1552" s="4"/>
      <c r="B1552" s="2"/>
    </row>
    <row r="1553" spans="1:2" x14ac:dyDescent="0.25">
      <c r="A1553" s="4"/>
      <c r="B1553" s="2"/>
    </row>
    <row r="1554" spans="1:2" x14ac:dyDescent="0.25">
      <c r="A1554" s="4"/>
      <c r="B1554" s="2"/>
    </row>
    <row r="1555" spans="1:2" x14ac:dyDescent="0.25">
      <c r="A1555" s="4"/>
      <c r="B1555" s="2"/>
    </row>
    <row r="1556" spans="1:2" x14ac:dyDescent="0.25">
      <c r="A1556" s="4"/>
      <c r="B1556" s="2"/>
    </row>
    <row r="1557" spans="1:2" x14ac:dyDescent="0.25">
      <c r="A1557" s="4"/>
      <c r="B1557" s="2"/>
    </row>
    <row r="1558" spans="1:2" x14ac:dyDescent="0.25">
      <c r="A1558" s="4"/>
      <c r="B1558" s="2"/>
    </row>
    <row r="1559" spans="1:2" x14ac:dyDescent="0.25">
      <c r="A1559" s="4"/>
      <c r="B1559" s="2"/>
    </row>
    <row r="1560" spans="1:2" x14ac:dyDescent="0.25">
      <c r="A1560" s="4"/>
      <c r="B1560" s="2"/>
    </row>
    <row r="1561" spans="1:2" x14ac:dyDescent="0.25">
      <c r="A1561" s="4"/>
      <c r="B1561" s="2"/>
    </row>
    <row r="1562" spans="1:2" x14ac:dyDescent="0.25">
      <c r="A1562" s="4"/>
      <c r="B1562" s="2"/>
    </row>
    <row r="1563" spans="1:2" x14ac:dyDescent="0.25">
      <c r="A1563" s="4"/>
      <c r="B1563" s="2"/>
    </row>
    <row r="1564" spans="1:2" x14ac:dyDescent="0.25">
      <c r="A1564" s="4"/>
      <c r="B1564" s="2"/>
    </row>
    <row r="1565" spans="1:2" x14ac:dyDescent="0.25">
      <c r="A1565" s="4"/>
      <c r="B1565" s="2"/>
    </row>
    <row r="1566" spans="1:2" x14ac:dyDescent="0.25">
      <c r="A1566" s="4"/>
      <c r="B1566" s="2"/>
    </row>
    <row r="1567" spans="1:2" x14ac:dyDescent="0.25">
      <c r="A1567" s="4"/>
      <c r="B1567" s="2"/>
    </row>
    <row r="1568" spans="1:2" x14ac:dyDescent="0.25">
      <c r="A1568" s="4"/>
      <c r="B1568" s="2"/>
    </row>
    <row r="1569" spans="1:2" x14ac:dyDescent="0.25">
      <c r="A1569" s="4"/>
      <c r="B1569" s="2"/>
    </row>
    <row r="1570" spans="1:2" x14ac:dyDescent="0.25">
      <c r="A1570" s="4"/>
      <c r="B1570" s="2"/>
    </row>
    <row r="1571" spans="1:2" x14ac:dyDescent="0.25">
      <c r="A1571" s="4"/>
      <c r="B1571" s="2"/>
    </row>
    <row r="1572" spans="1:2" x14ac:dyDescent="0.25">
      <c r="A1572" s="4"/>
      <c r="B1572" s="2"/>
    </row>
    <row r="1573" spans="1:2" x14ac:dyDescent="0.25">
      <c r="A1573" s="4"/>
      <c r="B1573" s="2"/>
    </row>
    <row r="1574" spans="1:2" x14ac:dyDescent="0.25">
      <c r="A1574" s="4"/>
      <c r="B1574" s="2"/>
    </row>
    <row r="1575" spans="1:2" x14ac:dyDescent="0.25">
      <c r="A1575" s="4"/>
      <c r="B1575" s="2"/>
    </row>
    <row r="1576" spans="1:2" x14ac:dyDescent="0.25">
      <c r="A1576" s="4"/>
      <c r="B1576" s="2"/>
    </row>
    <row r="1577" spans="1:2" x14ac:dyDescent="0.25">
      <c r="A1577" s="4"/>
      <c r="B1577" s="2"/>
    </row>
    <row r="1578" spans="1:2" x14ac:dyDescent="0.25">
      <c r="A1578" s="4"/>
      <c r="B1578" s="2"/>
    </row>
    <row r="1579" spans="1:2" x14ac:dyDescent="0.25">
      <c r="A1579" s="4"/>
      <c r="B1579" s="2"/>
    </row>
    <row r="1580" spans="1:2" x14ac:dyDescent="0.25">
      <c r="A1580" s="4"/>
      <c r="B1580" s="2"/>
    </row>
    <row r="1581" spans="1:2" x14ac:dyDescent="0.25">
      <c r="A1581" s="4"/>
      <c r="B1581" s="2"/>
    </row>
    <row r="1582" spans="1:2" x14ac:dyDescent="0.25">
      <c r="A1582" s="4"/>
      <c r="B1582" s="2"/>
    </row>
    <row r="1583" spans="1:2" x14ac:dyDescent="0.25">
      <c r="A1583" s="4"/>
      <c r="B1583" s="2"/>
    </row>
    <row r="1584" spans="1:2" x14ac:dyDescent="0.25">
      <c r="A1584" s="4"/>
      <c r="B1584" s="2"/>
    </row>
    <row r="1585" spans="1:2" x14ac:dyDescent="0.25">
      <c r="A1585" s="4"/>
      <c r="B1585" s="2"/>
    </row>
    <row r="1586" spans="1:2" x14ac:dyDescent="0.25">
      <c r="A1586" s="4"/>
      <c r="B1586" s="2"/>
    </row>
    <row r="1587" spans="1:2" x14ac:dyDescent="0.25">
      <c r="A1587" s="4"/>
      <c r="B1587" s="2"/>
    </row>
    <row r="1588" spans="1:2" x14ac:dyDescent="0.25">
      <c r="A1588" s="4"/>
      <c r="B1588" s="2"/>
    </row>
    <row r="1589" spans="1:2" x14ac:dyDescent="0.25">
      <c r="A1589" s="4"/>
      <c r="B1589" s="2"/>
    </row>
    <row r="1590" spans="1:2" x14ac:dyDescent="0.25">
      <c r="A1590" s="4"/>
      <c r="B1590" s="2"/>
    </row>
    <row r="1591" spans="1:2" x14ac:dyDescent="0.25">
      <c r="A1591" s="4"/>
      <c r="B1591" s="2"/>
    </row>
    <row r="1592" spans="1:2" x14ac:dyDescent="0.25">
      <c r="A1592" s="4"/>
      <c r="B1592" s="2"/>
    </row>
    <row r="1593" spans="1:2" x14ac:dyDescent="0.25">
      <c r="A1593" s="4"/>
      <c r="B1593" s="2"/>
    </row>
    <row r="1594" spans="1:2" x14ac:dyDescent="0.25">
      <c r="A1594" s="4"/>
      <c r="B1594" s="2"/>
    </row>
    <row r="1595" spans="1:2" x14ac:dyDescent="0.25">
      <c r="A1595" s="4"/>
      <c r="B1595" s="2"/>
    </row>
    <row r="1596" spans="1:2" x14ac:dyDescent="0.25">
      <c r="A1596" s="4"/>
      <c r="B1596" s="2"/>
    </row>
    <row r="1597" spans="1:2" x14ac:dyDescent="0.25">
      <c r="A1597" s="4"/>
      <c r="B1597" s="2"/>
    </row>
    <row r="1598" spans="1:2" x14ac:dyDescent="0.25">
      <c r="A1598" s="4"/>
      <c r="B1598" s="2"/>
    </row>
    <row r="1599" spans="1:2" x14ac:dyDescent="0.25">
      <c r="A1599" s="4"/>
      <c r="B1599" s="2"/>
    </row>
    <row r="1600" spans="1:2" x14ac:dyDescent="0.25">
      <c r="A1600" s="4"/>
      <c r="B1600" s="2"/>
    </row>
    <row r="1601" spans="1:2" x14ac:dyDescent="0.25">
      <c r="A1601" s="4"/>
      <c r="B1601" s="2"/>
    </row>
    <row r="1602" spans="1:2" x14ac:dyDescent="0.25">
      <c r="A1602" s="4"/>
      <c r="B1602" s="2"/>
    </row>
    <row r="1603" spans="1:2" x14ac:dyDescent="0.25">
      <c r="A1603" s="4"/>
      <c r="B1603" s="2"/>
    </row>
    <row r="1604" spans="1:2" x14ac:dyDescent="0.25">
      <c r="A1604" s="4"/>
      <c r="B1604" s="2"/>
    </row>
    <row r="1605" spans="1:2" x14ac:dyDescent="0.25">
      <c r="A1605" s="4"/>
      <c r="B1605" s="2"/>
    </row>
    <row r="1606" spans="1:2" x14ac:dyDescent="0.25">
      <c r="A1606" s="4"/>
      <c r="B1606" s="2"/>
    </row>
    <row r="1607" spans="1:2" x14ac:dyDescent="0.25">
      <c r="A1607" s="4"/>
      <c r="B1607" s="2"/>
    </row>
    <row r="1608" spans="1:2" x14ac:dyDescent="0.25">
      <c r="A1608" s="4"/>
      <c r="B1608" s="2"/>
    </row>
    <row r="1609" spans="1:2" x14ac:dyDescent="0.25">
      <c r="A1609" s="4"/>
      <c r="B1609" s="2"/>
    </row>
    <row r="1610" spans="1:2" x14ac:dyDescent="0.25">
      <c r="A1610" s="4"/>
      <c r="B1610" s="2"/>
    </row>
    <row r="1611" spans="1:2" x14ac:dyDescent="0.25">
      <c r="A1611" s="4"/>
      <c r="B1611" s="2"/>
    </row>
    <row r="1612" spans="1:2" x14ac:dyDescent="0.25">
      <c r="A1612" s="4"/>
      <c r="B1612" s="2"/>
    </row>
    <row r="1613" spans="1:2" x14ac:dyDescent="0.25">
      <c r="A1613" s="4"/>
      <c r="B1613" s="2"/>
    </row>
    <row r="1614" spans="1:2" x14ac:dyDescent="0.25">
      <c r="A1614" s="4"/>
      <c r="B1614" s="2"/>
    </row>
    <row r="1615" spans="1:2" x14ac:dyDescent="0.25">
      <c r="A1615" s="4"/>
      <c r="B1615" s="2"/>
    </row>
    <row r="1616" spans="1:2" x14ac:dyDescent="0.25">
      <c r="A1616" s="4"/>
      <c r="B1616" s="2"/>
    </row>
    <row r="1617" spans="1:2" x14ac:dyDescent="0.25">
      <c r="A1617" s="4"/>
      <c r="B1617" s="2"/>
    </row>
    <row r="1618" spans="1:2" x14ac:dyDescent="0.25">
      <c r="A1618" s="4"/>
      <c r="B1618" s="2"/>
    </row>
    <row r="1619" spans="1:2" x14ac:dyDescent="0.25">
      <c r="A1619" s="4"/>
      <c r="B1619" s="2"/>
    </row>
    <row r="1620" spans="1:2" x14ac:dyDescent="0.25">
      <c r="A1620" s="4"/>
      <c r="B1620" s="2"/>
    </row>
    <row r="1621" spans="1:2" x14ac:dyDescent="0.25">
      <c r="A1621" s="4"/>
      <c r="B1621" s="2"/>
    </row>
    <row r="1622" spans="1:2" x14ac:dyDescent="0.25">
      <c r="A1622" s="4"/>
      <c r="B1622" s="2"/>
    </row>
    <row r="1623" spans="1:2" x14ac:dyDescent="0.25">
      <c r="A1623" s="4"/>
      <c r="B1623" s="2"/>
    </row>
    <row r="1624" spans="1:2" x14ac:dyDescent="0.25">
      <c r="A1624" s="4"/>
      <c r="B1624" s="2"/>
    </row>
    <row r="1625" spans="1:2" x14ac:dyDescent="0.25">
      <c r="A1625" s="4"/>
      <c r="B1625" s="2"/>
    </row>
    <row r="1626" spans="1:2" x14ac:dyDescent="0.25">
      <c r="A1626" s="4"/>
      <c r="B1626" s="2"/>
    </row>
    <row r="1627" spans="1:2" x14ac:dyDescent="0.25">
      <c r="A1627" s="4"/>
      <c r="B1627" s="2"/>
    </row>
    <row r="1628" spans="1:2" x14ac:dyDescent="0.25">
      <c r="A1628" s="4"/>
      <c r="B1628" s="2"/>
    </row>
    <row r="1629" spans="1:2" x14ac:dyDescent="0.25">
      <c r="A1629" s="4"/>
      <c r="B1629" s="2"/>
    </row>
    <row r="1630" spans="1:2" x14ac:dyDescent="0.25">
      <c r="A1630" s="4"/>
      <c r="B1630" s="2"/>
    </row>
    <row r="1631" spans="1:2" x14ac:dyDescent="0.25">
      <c r="A1631" s="4"/>
      <c r="B1631" s="2"/>
    </row>
    <row r="1632" spans="1:2" x14ac:dyDescent="0.25">
      <c r="A1632" s="4"/>
      <c r="B1632" s="2"/>
    </row>
    <row r="1633" spans="1:2" x14ac:dyDescent="0.25">
      <c r="A1633" s="4"/>
      <c r="B1633" s="2"/>
    </row>
    <row r="1634" spans="1:2" x14ac:dyDescent="0.25">
      <c r="A1634" s="4"/>
      <c r="B1634" s="2"/>
    </row>
    <row r="1635" spans="1:2" x14ac:dyDescent="0.25">
      <c r="A1635" s="4"/>
      <c r="B1635" s="2"/>
    </row>
    <row r="1636" spans="1:2" x14ac:dyDescent="0.25">
      <c r="A1636" s="4"/>
      <c r="B1636" s="2"/>
    </row>
    <row r="1637" spans="1:2" x14ac:dyDescent="0.25">
      <c r="A1637" s="4"/>
      <c r="B1637" s="2"/>
    </row>
    <row r="1638" spans="1:2" x14ac:dyDescent="0.25">
      <c r="A1638" s="4"/>
      <c r="B1638" s="2"/>
    </row>
    <row r="1639" spans="1:2" x14ac:dyDescent="0.25">
      <c r="A1639" s="4"/>
      <c r="B1639" s="2"/>
    </row>
    <row r="1640" spans="1:2" x14ac:dyDescent="0.25">
      <c r="A1640" s="4"/>
      <c r="B1640" s="2"/>
    </row>
    <row r="1641" spans="1:2" x14ac:dyDescent="0.25">
      <c r="A1641" s="4"/>
      <c r="B1641" s="2"/>
    </row>
    <row r="1642" spans="1:2" x14ac:dyDescent="0.25">
      <c r="A1642" s="4"/>
      <c r="B1642" s="2"/>
    </row>
    <row r="1643" spans="1:2" x14ac:dyDescent="0.25">
      <c r="A1643" s="4"/>
      <c r="B1643" s="2"/>
    </row>
    <row r="1644" spans="1:2" x14ac:dyDescent="0.25">
      <c r="A1644" s="4"/>
      <c r="B1644" s="2"/>
    </row>
    <row r="1645" spans="1:2" x14ac:dyDescent="0.25">
      <c r="A1645" s="4"/>
      <c r="B1645" s="2"/>
    </row>
    <row r="1646" spans="1:2" x14ac:dyDescent="0.25">
      <c r="A1646" s="4"/>
      <c r="B1646" s="2"/>
    </row>
    <row r="1647" spans="1:2" x14ac:dyDescent="0.25">
      <c r="A1647" s="4"/>
      <c r="B1647" s="2"/>
    </row>
    <row r="1648" spans="1:2" x14ac:dyDescent="0.25">
      <c r="A1648" s="4"/>
      <c r="B1648" s="2"/>
    </row>
    <row r="1649" spans="1:2" x14ac:dyDescent="0.25">
      <c r="A1649" s="4"/>
      <c r="B1649" s="2"/>
    </row>
    <row r="1650" spans="1:2" x14ac:dyDescent="0.25">
      <c r="A1650" s="4"/>
      <c r="B1650" s="2"/>
    </row>
    <row r="1651" spans="1:2" x14ac:dyDescent="0.25">
      <c r="A1651" s="4"/>
      <c r="B1651" s="2"/>
    </row>
    <row r="1652" spans="1:2" x14ac:dyDescent="0.25">
      <c r="A1652" s="4"/>
      <c r="B1652" s="2"/>
    </row>
    <row r="1653" spans="1:2" x14ac:dyDescent="0.25">
      <c r="A1653" s="4"/>
      <c r="B1653" s="2"/>
    </row>
    <row r="1654" spans="1:2" x14ac:dyDescent="0.25">
      <c r="A1654" s="4"/>
      <c r="B1654" s="2"/>
    </row>
    <row r="1655" spans="1:2" x14ac:dyDescent="0.25">
      <c r="A1655" s="4"/>
      <c r="B1655" s="2"/>
    </row>
    <row r="1656" spans="1:2" x14ac:dyDescent="0.25">
      <c r="A1656" s="4"/>
      <c r="B1656" s="2"/>
    </row>
    <row r="1657" spans="1:2" x14ac:dyDescent="0.25">
      <c r="A1657" s="4"/>
      <c r="B1657" s="2"/>
    </row>
    <row r="1658" spans="1:2" x14ac:dyDescent="0.25">
      <c r="A1658" s="4"/>
      <c r="B1658" s="2"/>
    </row>
    <row r="1659" spans="1:2" x14ac:dyDescent="0.25">
      <c r="A1659" s="4"/>
      <c r="B1659" s="2"/>
    </row>
    <row r="1660" spans="1:2" x14ac:dyDescent="0.25">
      <c r="A1660" s="4"/>
      <c r="B1660" s="2"/>
    </row>
    <row r="1661" spans="1:2" x14ac:dyDescent="0.25">
      <c r="A1661" s="4"/>
      <c r="B1661" s="2"/>
    </row>
    <row r="1662" spans="1:2" x14ac:dyDescent="0.25">
      <c r="A1662" s="4"/>
      <c r="B1662" s="2"/>
    </row>
    <row r="1663" spans="1:2" x14ac:dyDescent="0.25">
      <c r="A1663" s="4"/>
      <c r="B1663" s="2"/>
    </row>
    <row r="1664" spans="1:2" x14ac:dyDescent="0.25">
      <c r="A1664" s="4"/>
      <c r="B1664" s="2"/>
    </row>
    <row r="1665" spans="1:2" x14ac:dyDescent="0.25">
      <c r="A1665" s="4"/>
      <c r="B1665" s="2"/>
    </row>
    <row r="1666" spans="1:2" x14ac:dyDescent="0.25">
      <c r="A1666" s="4"/>
      <c r="B1666" s="2"/>
    </row>
    <row r="1667" spans="1:2" x14ac:dyDescent="0.25">
      <c r="A1667" s="4"/>
      <c r="B1667" s="2"/>
    </row>
    <row r="1668" spans="1:2" x14ac:dyDescent="0.25">
      <c r="A1668" s="4"/>
      <c r="B1668" s="2"/>
    </row>
    <row r="1669" spans="1:2" x14ac:dyDescent="0.25">
      <c r="A1669" s="4"/>
      <c r="B1669" s="2"/>
    </row>
    <row r="1670" spans="1:2" x14ac:dyDescent="0.25">
      <c r="A1670" s="4"/>
      <c r="B1670" s="2"/>
    </row>
    <row r="1671" spans="1:2" x14ac:dyDescent="0.25">
      <c r="A1671" s="4"/>
      <c r="B1671" s="2"/>
    </row>
    <row r="1672" spans="1:2" x14ac:dyDescent="0.25">
      <c r="A1672" s="4"/>
      <c r="B1672" s="2"/>
    </row>
    <row r="1673" spans="1:2" x14ac:dyDescent="0.25">
      <c r="A1673" s="4"/>
      <c r="B1673" s="2"/>
    </row>
    <row r="1674" spans="1:2" x14ac:dyDescent="0.25">
      <c r="A1674" s="4"/>
      <c r="B1674" s="2"/>
    </row>
    <row r="1675" spans="1:2" x14ac:dyDescent="0.25">
      <c r="A1675" s="4"/>
      <c r="B1675" s="2"/>
    </row>
    <row r="1676" spans="1:2" x14ac:dyDescent="0.25">
      <c r="A1676" s="4"/>
      <c r="B1676" s="2"/>
    </row>
    <row r="1677" spans="1:2" x14ac:dyDescent="0.25">
      <c r="A1677" s="4"/>
      <c r="B1677" s="2"/>
    </row>
    <row r="1678" spans="1:2" x14ac:dyDescent="0.25">
      <c r="A1678" s="4"/>
      <c r="B1678" s="2"/>
    </row>
    <row r="1679" spans="1:2" x14ac:dyDescent="0.25">
      <c r="A1679" s="4"/>
      <c r="B1679" s="2"/>
    </row>
    <row r="1680" spans="1:2" x14ac:dyDescent="0.25">
      <c r="A1680" s="4"/>
      <c r="B1680" s="2"/>
    </row>
    <row r="1681" spans="1:2" x14ac:dyDescent="0.25">
      <c r="A1681" s="4"/>
      <c r="B1681" s="2"/>
    </row>
    <row r="1682" spans="1:2" x14ac:dyDescent="0.25">
      <c r="A1682" s="4"/>
      <c r="B1682" s="2"/>
    </row>
    <row r="1683" spans="1:2" x14ac:dyDescent="0.25">
      <c r="A1683" s="4"/>
      <c r="B1683" s="2"/>
    </row>
    <row r="1684" spans="1:2" x14ac:dyDescent="0.25">
      <c r="A1684" s="4"/>
      <c r="B1684" s="2"/>
    </row>
    <row r="1685" spans="1:2" x14ac:dyDescent="0.25">
      <c r="A1685" s="4"/>
      <c r="B1685" s="2"/>
    </row>
    <row r="1686" spans="1:2" x14ac:dyDescent="0.25">
      <c r="A1686" s="4"/>
      <c r="B1686" s="2"/>
    </row>
    <row r="1687" spans="1:2" x14ac:dyDescent="0.25">
      <c r="A1687" s="4"/>
      <c r="B1687" s="2"/>
    </row>
    <row r="1688" spans="1:2" x14ac:dyDescent="0.25">
      <c r="A1688" s="4"/>
      <c r="B1688" s="2"/>
    </row>
    <row r="1689" spans="1:2" x14ac:dyDescent="0.25">
      <c r="A1689" s="4"/>
      <c r="B1689" s="2"/>
    </row>
    <row r="1690" spans="1:2" x14ac:dyDescent="0.25">
      <c r="A1690" s="4"/>
      <c r="B1690" s="2"/>
    </row>
    <row r="1691" spans="1:2" x14ac:dyDescent="0.25">
      <c r="A1691" s="4"/>
      <c r="B1691" s="2"/>
    </row>
    <row r="1692" spans="1:2" x14ac:dyDescent="0.25">
      <c r="A1692" s="4"/>
      <c r="B1692" s="2"/>
    </row>
    <row r="1693" spans="1:2" x14ac:dyDescent="0.25">
      <c r="A1693" s="4"/>
      <c r="B1693" s="2"/>
    </row>
    <row r="1694" spans="1:2" x14ac:dyDescent="0.25">
      <c r="A1694" s="4"/>
      <c r="B1694" s="2"/>
    </row>
    <row r="1695" spans="1:2" x14ac:dyDescent="0.25">
      <c r="A1695" s="4"/>
      <c r="B1695" s="2"/>
    </row>
    <row r="1696" spans="1:2" x14ac:dyDescent="0.25">
      <c r="A1696" s="4"/>
      <c r="B1696" s="2"/>
    </row>
    <row r="1697" spans="1:2" x14ac:dyDescent="0.25">
      <c r="A1697" s="4"/>
      <c r="B1697" s="2"/>
    </row>
    <row r="1698" spans="1:2" x14ac:dyDescent="0.25">
      <c r="A1698" s="4"/>
      <c r="B1698" s="2"/>
    </row>
    <row r="1699" spans="1:2" x14ac:dyDescent="0.25">
      <c r="A1699" s="4"/>
      <c r="B1699" s="2"/>
    </row>
    <row r="1700" spans="1:2" x14ac:dyDescent="0.25">
      <c r="A1700" s="4"/>
      <c r="B1700" s="2"/>
    </row>
    <row r="1701" spans="1:2" x14ac:dyDescent="0.25">
      <c r="A1701" s="4"/>
      <c r="B1701" s="2"/>
    </row>
    <row r="1702" spans="1:2" x14ac:dyDescent="0.25">
      <c r="A1702" s="4"/>
      <c r="B1702" s="2"/>
    </row>
    <row r="1703" spans="1:2" x14ac:dyDescent="0.25">
      <c r="A1703" s="4"/>
      <c r="B1703" s="2"/>
    </row>
    <row r="1704" spans="1:2" x14ac:dyDescent="0.25">
      <c r="A1704" s="4"/>
      <c r="B1704" s="2"/>
    </row>
    <row r="1705" spans="1:2" x14ac:dyDescent="0.25">
      <c r="A1705" s="4"/>
      <c r="B1705" s="2"/>
    </row>
    <row r="1706" spans="1:2" x14ac:dyDescent="0.25">
      <c r="A1706" s="4"/>
      <c r="B1706" s="2"/>
    </row>
    <row r="1707" spans="1:2" x14ac:dyDescent="0.25">
      <c r="A1707" s="4"/>
      <c r="B1707" s="2"/>
    </row>
    <row r="1708" spans="1:2" x14ac:dyDescent="0.25">
      <c r="A1708" s="4"/>
      <c r="B1708" s="2"/>
    </row>
    <row r="1709" spans="1:2" x14ac:dyDescent="0.25">
      <c r="A1709" s="4"/>
      <c r="B1709" s="2"/>
    </row>
    <row r="1710" spans="1:2" x14ac:dyDescent="0.25">
      <c r="A1710" s="4"/>
      <c r="B1710" s="2"/>
    </row>
    <row r="1711" spans="1:2" x14ac:dyDescent="0.25">
      <c r="A1711" s="4"/>
      <c r="B1711" s="2"/>
    </row>
    <row r="1712" spans="1:2" x14ac:dyDescent="0.25">
      <c r="A1712" s="4"/>
      <c r="B1712" s="2"/>
    </row>
    <row r="1713" spans="1:2" x14ac:dyDescent="0.25">
      <c r="A1713" s="4"/>
      <c r="B1713" s="2"/>
    </row>
    <row r="1714" spans="1:2" x14ac:dyDescent="0.25">
      <c r="A1714" s="4"/>
      <c r="B1714" s="2"/>
    </row>
    <row r="1715" spans="1:2" x14ac:dyDescent="0.25">
      <c r="A1715" s="4"/>
      <c r="B1715" s="2"/>
    </row>
    <row r="1716" spans="1:2" x14ac:dyDescent="0.25">
      <c r="A1716" s="4"/>
      <c r="B1716" s="2"/>
    </row>
    <row r="1717" spans="1:2" x14ac:dyDescent="0.25">
      <c r="A1717" s="4"/>
      <c r="B1717" s="2"/>
    </row>
    <row r="1718" spans="1:2" x14ac:dyDescent="0.25">
      <c r="A1718" s="4"/>
      <c r="B1718" s="2"/>
    </row>
    <row r="1719" spans="1:2" x14ac:dyDescent="0.25">
      <c r="A1719" s="4"/>
      <c r="B1719" s="2"/>
    </row>
    <row r="1720" spans="1:2" x14ac:dyDescent="0.25">
      <c r="A1720" s="4"/>
      <c r="B1720" s="2"/>
    </row>
    <row r="1721" spans="1:2" x14ac:dyDescent="0.25">
      <c r="A1721" s="4"/>
      <c r="B1721" s="2"/>
    </row>
    <row r="1722" spans="1:2" x14ac:dyDescent="0.25">
      <c r="A1722" s="4"/>
      <c r="B1722" s="2"/>
    </row>
    <row r="1723" spans="1:2" x14ac:dyDescent="0.25">
      <c r="A1723" s="4"/>
      <c r="B1723" s="2"/>
    </row>
    <row r="1724" spans="1:2" x14ac:dyDescent="0.25">
      <c r="A1724" s="4"/>
      <c r="B1724" s="2"/>
    </row>
    <row r="1725" spans="1:2" x14ac:dyDescent="0.25">
      <c r="A1725" s="4"/>
      <c r="B1725" s="2"/>
    </row>
    <row r="1726" spans="1:2" x14ac:dyDescent="0.25">
      <c r="A1726" s="4"/>
      <c r="B1726" s="2"/>
    </row>
    <row r="1727" spans="1:2" x14ac:dyDescent="0.25">
      <c r="A1727" s="4"/>
      <c r="B1727" s="2"/>
    </row>
    <row r="1728" spans="1:2" x14ac:dyDescent="0.25">
      <c r="A1728" s="4"/>
      <c r="B1728" s="2"/>
    </row>
    <row r="1729" spans="1:2" x14ac:dyDescent="0.25">
      <c r="A1729" s="4"/>
      <c r="B1729" s="2"/>
    </row>
    <row r="1730" spans="1:2" x14ac:dyDescent="0.25">
      <c r="A1730" s="4"/>
      <c r="B1730" s="2"/>
    </row>
    <row r="1731" spans="1:2" x14ac:dyDescent="0.25">
      <c r="A1731" s="4"/>
      <c r="B1731" s="2"/>
    </row>
    <row r="1732" spans="1:2" x14ac:dyDescent="0.25">
      <c r="A1732" s="4"/>
      <c r="B1732" s="2"/>
    </row>
    <row r="1733" spans="1:2" x14ac:dyDescent="0.25">
      <c r="A1733" s="4"/>
      <c r="B1733" s="2"/>
    </row>
    <row r="1734" spans="1:2" x14ac:dyDescent="0.25">
      <c r="A1734" s="4"/>
      <c r="B1734" s="2"/>
    </row>
    <row r="1735" spans="1:2" x14ac:dyDescent="0.25">
      <c r="A1735" s="4"/>
      <c r="B1735" s="2"/>
    </row>
    <row r="1736" spans="1:2" x14ac:dyDescent="0.25">
      <c r="A1736" s="4"/>
      <c r="B1736" s="2"/>
    </row>
    <row r="1737" spans="1:2" x14ac:dyDescent="0.25">
      <c r="A1737" s="4"/>
      <c r="B1737" s="2"/>
    </row>
    <row r="1738" spans="1:2" x14ac:dyDescent="0.25">
      <c r="A1738" s="4"/>
      <c r="B1738" s="2"/>
    </row>
    <row r="1739" spans="1:2" x14ac:dyDescent="0.25">
      <c r="A1739" s="4"/>
      <c r="B1739" s="2"/>
    </row>
    <row r="1740" spans="1:2" x14ac:dyDescent="0.25">
      <c r="A1740" s="4"/>
      <c r="B1740" s="2"/>
    </row>
    <row r="1741" spans="1:2" x14ac:dyDescent="0.25">
      <c r="A1741" s="4"/>
      <c r="B1741" s="2"/>
    </row>
    <row r="1742" spans="1:2" x14ac:dyDescent="0.25">
      <c r="A1742" s="4"/>
      <c r="B1742" s="2"/>
    </row>
    <row r="1743" spans="1:2" x14ac:dyDescent="0.25">
      <c r="A1743" s="4"/>
      <c r="B1743" s="2"/>
    </row>
    <row r="1744" spans="1:2" x14ac:dyDescent="0.25">
      <c r="A1744" s="4"/>
      <c r="B1744" s="2"/>
    </row>
    <row r="1745" spans="1:2" x14ac:dyDescent="0.25">
      <c r="A1745" s="4"/>
      <c r="B1745" s="2"/>
    </row>
    <row r="1746" spans="1:2" x14ac:dyDescent="0.25">
      <c r="A1746" s="4"/>
      <c r="B1746" s="2"/>
    </row>
    <row r="1747" spans="1:2" x14ac:dyDescent="0.25">
      <c r="A1747" s="4"/>
      <c r="B1747" s="2"/>
    </row>
    <row r="1748" spans="1:2" x14ac:dyDescent="0.25">
      <c r="A1748" s="4"/>
      <c r="B1748" s="2"/>
    </row>
    <row r="1749" spans="1:2" x14ac:dyDescent="0.25">
      <c r="A1749" s="4"/>
      <c r="B1749" s="2"/>
    </row>
    <row r="1750" spans="1:2" x14ac:dyDescent="0.25">
      <c r="A1750" s="4"/>
      <c r="B1750" s="2"/>
    </row>
    <row r="1751" spans="1:2" x14ac:dyDescent="0.25">
      <c r="A1751" s="4"/>
      <c r="B1751" s="2"/>
    </row>
    <row r="1752" spans="1:2" x14ac:dyDescent="0.25">
      <c r="A1752" s="4"/>
      <c r="B1752" s="2"/>
    </row>
    <row r="1753" spans="1:2" x14ac:dyDescent="0.25">
      <c r="A1753" s="4"/>
      <c r="B1753" s="2"/>
    </row>
    <row r="1754" spans="1:2" x14ac:dyDescent="0.25">
      <c r="A1754" s="4"/>
      <c r="B1754" s="2"/>
    </row>
    <row r="1755" spans="1:2" x14ac:dyDescent="0.25">
      <c r="A1755" s="4"/>
      <c r="B1755" s="2"/>
    </row>
    <row r="1756" spans="1:2" x14ac:dyDescent="0.25">
      <c r="A1756" s="4"/>
      <c r="B1756" s="2"/>
    </row>
    <row r="1757" spans="1:2" x14ac:dyDescent="0.25">
      <c r="A1757" s="4"/>
      <c r="B1757" s="2"/>
    </row>
    <row r="1758" spans="1:2" x14ac:dyDescent="0.25">
      <c r="A1758" s="4"/>
      <c r="B1758" s="2"/>
    </row>
    <row r="1759" spans="1:2" x14ac:dyDescent="0.25">
      <c r="A1759" s="4"/>
      <c r="B1759" s="2"/>
    </row>
    <row r="1760" spans="1:2" x14ac:dyDescent="0.25">
      <c r="A1760" s="4"/>
      <c r="B1760" s="2"/>
    </row>
    <row r="1761" spans="1:2" x14ac:dyDescent="0.25">
      <c r="A1761" s="4"/>
      <c r="B1761" s="2"/>
    </row>
    <row r="1762" spans="1:2" x14ac:dyDescent="0.25">
      <c r="A1762" s="4"/>
      <c r="B1762" s="2"/>
    </row>
    <row r="1763" spans="1:2" x14ac:dyDescent="0.25">
      <c r="A1763" s="4"/>
      <c r="B1763" s="2"/>
    </row>
    <row r="1764" spans="1:2" x14ac:dyDescent="0.25">
      <c r="A1764" s="4"/>
      <c r="B1764" s="2"/>
    </row>
    <row r="1765" spans="1:2" x14ac:dyDescent="0.25">
      <c r="A1765" s="4"/>
      <c r="B1765" s="2"/>
    </row>
    <row r="1766" spans="1:2" x14ac:dyDescent="0.25">
      <c r="A1766" s="4"/>
      <c r="B1766" s="2"/>
    </row>
    <row r="1767" spans="1:2" x14ac:dyDescent="0.25">
      <c r="A1767" s="4"/>
      <c r="B1767" s="2"/>
    </row>
    <row r="1768" spans="1:2" x14ac:dyDescent="0.25">
      <c r="A1768" s="4"/>
      <c r="B1768" s="2"/>
    </row>
    <row r="1769" spans="1:2" x14ac:dyDescent="0.25">
      <c r="A1769" s="4"/>
      <c r="B1769" s="2"/>
    </row>
    <row r="1770" spans="1:2" x14ac:dyDescent="0.25">
      <c r="A1770" s="4"/>
      <c r="B1770" s="2"/>
    </row>
    <row r="1771" spans="1:2" x14ac:dyDescent="0.25">
      <c r="A1771" s="4"/>
      <c r="B1771" s="2"/>
    </row>
    <row r="1772" spans="1:2" x14ac:dyDescent="0.25">
      <c r="A1772" s="4"/>
      <c r="B1772" s="2"/>
    </row>
    <row r="1773" spans="1:2" x14ac:dyDescent="0.25">
      <c r="A1773" s="4"/>
      <c r="B1773" s="2"/>
    </row>
    <row r="1774" spans="1:2" x14ac:dyDescent="0.25">
      <c r="A1774" s="4"/>
      <c r="B1774" s="2"/>
    </row>
    <row r="1775" spans="1:2" x14ac:dyDescent="0.25">
      <c r="A1775" s="4"/>
      <c r="B1775" s="2"/>
    </row>
    <row r="1776" spans="1:2" x14ac:dyDescent="0.25">
      <c r="A1776" s="4"/>
      <c r="B1776" s="2"/>
    </row>
    <row r="1777" spans="1:2" x14ac:dyDescent="0.25">
      <c r="A1777" s="4"/>
      <c r="B1777" s="2"/>
    </row>
    <row r="1778" spans="1:2" x14ac:dyDescent="0.25">
      <c r="A1778" s="4"/>
      <c r="B1778" s="2"/>
    </row>
    <row r="1779" spans="1:2" x14ac:dyDescent="0.25">
      <c r="A1779" s="4"/>
      <c r="B1779" s="2"/>
    </row>
    <row r="1780" spans="1:2" x14ac:dyDescent="0.25">
      <c r="A1780" s="4"/>
      <c r="B1780" s="2"/>
    </row>
    <row r="1781" spans="1:2" x14ac:dyDescent="0.25">
      <c r="A1781" s="4"/>
      <c r="B1781" s="2"/>
    </row>
    <row r="1782" spans="1:2" x14ac:dyDescent="0.25">
      <c r="A1782" s="4"/>
      <c r="B1782" s="2"/>
    </row>
    <row r="1783" spans="1:2" x14ac:dyDescent="0.25">
      <c r="A1783" s="4"/>
      <c r="B1783" s="2"/>
    </row>
    <row r="1784" spans="1:2" x14ac:dyDescent="0.25">
      <c r="A1784" s="4"/>
      <c r="B1784" s="2"/>
    </row>
    <row r="1785" spans="1:2" x14ac:dyDescent="0.25">
      <c r="A1785" s="4"/>
      <c r="B1785" s="2"/>
    </row>
    <row r="1786" spans="1:2" x14ac:dyDescent="0.25">
      <c r="A1786" s="4"/>
      <c r="B1786" s="2"/>
    </row>
    <row r="1787" spans="1:2" x14ac:dyDescent="0.25">
      <c r="A1787" s="4"/>
      <c r="B1787" s="2"/>
    </row>
    <row r="1788" spans="1:2" x14ac:dyDescent="0.25">
      <c r="A1788" s="4"/>
      <c r="B1788" s="2"/>
    </row>
    <row r="1789" spans="1:2" x14ac:dyDescent="0.25">
      <c r="A1789" s="4"/>
      <c r="B1789" s="2"/>
    </row>
  </sheetData>
  <mergeCells count="19">
    <mergeCell ref="A756:B756"/>
    <mergeCell ref="A757:B757"/>
    <mergeCell ref="A758:B758"/>
    <mergeCell ref="A759:B759"/>
    <mergeCell ref="A760:B760"/>
    <mergeCell ref="A755:B755"/>
    <mergeCell ref="A753:B753"/>
    <mergeCell ref="A754:B754"/>
    <mergeCell ref="E3:E4"/>
    <mergeCell ref="A750:B750"/>
    <mergeCell ref="A751:B751"/>
    <mergeCell ref="A752:B752"/>
    <mergeCell ref="A748:E748"/>
    <mergeCell ref="A749:B749"/>
    <mergeCell ref="A2:E2"/>
    <mergeCell ref="A3:A4"/>
    <mergeCell ref="B3:B4"/>
    <mergeCell ref="D3:D4"/>
    <mergeCell ref="C3:C4"/>
  </mergeCells>
  <phoneticPr fontId="0" type="noConversion"/>
  <printOptions horizontalCentered="1"/>
  <pageMargins left="0.23622047244094491" right="0.19685039370078741" top="0.31496062992125984" bottom="0.47244094488188981" header="0.51181102362204722" footer="0.27559055118110237"/>
  <pageSetup paperSize="9" scale="62" fitToHeight="13" orientation="portrait" r:id="rId1"/>
  <headerFooter alignWithMargins="0">
    <oddFooter>&amp;C&amp;12- &amp;P -</oddFooter>
  </headerFooter>
  <rowBreaks count="3" manualBreakCount="3">
    <brk id="152" max="4" man="1"/>
    <brk id="335" max="4" man="1"/>
    <brk id="38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wydatki</vt:lpstr>
      <vt:lpstr>wydatki!Obszar_wydruku</vt:lpstr>
      <vt:lpstr>wydatki!TABLE</vt:lpstr>
      <vt:lpstr>wydatki!Tytuły_wydruku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</dc:title>
  <dc:creator>user</dc:creator>
  <cp:lastModifiedBy>finansowy4</cp:lastModifiedBy>
  <cp:lastPrinted>2022-03-02T13:02:01Z</cp:lastPrinted>
  <dcterms:created xsi:type="dcterms:W3CDTF">1999-10-15T12:25:45Z</dcterms:created>
  <dcterms:modified xsi:type="dcterms:W3CDTF">2022-03-02T13:02:15Z</dcterms:modified>
</cp:coreProperties>
</file>