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owy4\Desktop\informacje z budżetu\2021\roczne\"/>
    </mc:Choice>
  </mc:AlternateContent>
  <xr:revisionPtr revIDLastSave="0" documentId="13_ncr:1_{AD5A8016-50E1-46FE-AEE3-530F64AC50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hody" sheetId="1" r:id="rId1"/>
  </sheets>
  <definedNames>
    <definedName name="_xlnm.Print_Area" localSheetId="0">dochody!$A$1:$E$274</definedName>
    <definedName name="TABLE" localSheetId="0">dochody!$A$3:$B$200</definedName>
    <definedName name="_xlnm.Print_Titles" localSheetId="0">dochody!$3:$4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7" i="1" l="1"/>
  <c r="D254" i="1"/>
  <c r="D243" i="1"/>
  <c r="D200" i="1"/>
  <c r="D193" i="1"/>
  <c r="D165" i="1"/>
  <c r="D155" i="1"/>
  <c r="D140" i="1"/>
  <c r="D128" i="1"/>
  <c r="D108" i="1"/>
  <c r="D73" i="1"/>
  <c r="D54" i="1"/>
  <c r="D47" i="1"/>
  <c r="D44" i="1"/>
  <c r="C93" i="1" l="1"/>
  <c r="D271" i="1"/>
  <c r="D266" i="1" s="1"/>
  <c r="C271" i="1"/>
  <c r="C243" i="1"/>
  <c r="D231" i="1"/>
  <c r="C231" i="1"/>
  <c r="E215" i="1"/>
  <c r="E214" i="1"/>
  <c r="C193" i="1"/>
  <c r="E195" i="1"/>
  <c r="E191" i="1"/>
  <c r="E185" i="1"/>
  <c r="C170" i="1"/>
  <c r="E178" i="1"/>
  <c r="C177" i="1"/>
  <c r="D177" i="1"/>
  <c r="D174" i="1"/>
  <c r="E152" i="1"/>
  <c r="C140" i="1"/>
  <c r="E150" i="1"/>
  <c r="E147" i="1"/>
  <c r="E144" i="1"/>
  <c r="C128" i="1"/>
  <c r="E139" i="1"/>
  <c r="E124" i="1"/>
  <c r="E100" i="1"/>
  <c r="D99" i="1"/>
  <c r="C99" i="1"/>
  <c r="E83" i="1"/>
  <c r="D82" i="1"/>
  <c r="C82" i="1"/>
  <c r="E81" i="1"/>
  <c r="D80" i="1"/>
  <c r="C80" i="1"/>
  <c r="E177" i="1" l="1"/>
  <c r="E99" i="1"/>
  <c r="E82" i="1"/>
  <c r="E80" i="1"/>
  <c r="E176" i="1"/>
  <c r="E149" i="1"/>
  <c r="E192" i="1" l="1"/>
  <c r="E182" i="1"/>
  <c r="E184" i="1"/>
  <c r="E186" i="1"/>
  <c r="E187" i="1"/>
  <c r="E188" i="1"/>
  <c r="E189" i="1"/>
  <c r="E190" i="1"/>
  <c r="E224" i="1"/>
  <c r="E222" i="1"/>
  <c r="E218" i="1"/>
  <c r="E212" i="1"/>
  <c r="E211" i="1"/>
  <c r="E210" i="1"/>
  <c r="E208" i="1"/>
  <c r="E206" i="1"/>
  <c r="E207" i="1"/>
  <c r="E56" i="1"/>
  <c r="E57" i="1"/>
  <c r="E58" i="1"/>
  <c r="E59" i="1"/>
  <c r="E60" i="1"/>
  <c r="E61" i="1"/>
  <c r="E62" i="1"/>
  <c r="E66" i="1"/>
  <c r="E67" i="1"/>
  <c r="E33" i="1"/>
  <c r="E34" i="1"/>
  <c r="E35" i="1"/>
  <c r="E36" i="1"/>
  <c r="E39" i="1"/>
  <c r="E40" i="1"/>
  <c r="E27" i="1"/>
  <c r="D247" i="1"/>
  <c r="D221" i="1"/>
  <c r="D198" i="1"/>
  <c r="D209" i="1"/>
  <c r="D204" i="1"/>
  <c r="D180" i="1"/>
  <c r="D170" i="1"/>
  <c r="D169" i="1" s="1"/>
  <c r="D153" i="1"/>
  <c r="C153" i="1"/>
  <c r="D151" i="1"/>
  <c r="C151" i="1"/>
  <c r="D93" i="1"/>
  <c r="D85" i="1"/>
  <c r="D84" i="1" s="1"/>
  <c r="D24" i="1"/>
  <c r="C254" i="1"/>
  <c r="E260" i="1"/>
  <c r="C221" i="1"/>
  <c r="C209" i="1"/>
  <c r="C204" i="1"/>
  <c r="C200" i="1"/>
  <c r="C198" i="1" s="1"/>
  <c r="E198" i="1" s="1"/>
  <c r="C180" i="1"/>
  <c r="C179" i="1" s="1"/>
  <c r="C113" i="1"/>
  <c r="C165" i="1"/>
  <c r="E151" i="1" l="1"/>
  <c r="E209" i="1"/>
  <c r="D103" i="1"/>
  <c r="C103" i="1"/>
  <c r="E104" i="1"/>
  <c r="C73" i="1"/>
  <c r="D20" i="1"/>
  <c r="C20" i="1"/>
  <c r="C12" i="1"/>
  <c r="E241" i="1"/>
  <c r="D240" i="1"/>
  <c r="C240" i="1"/>
  <c r="C174" i="1"/>
  <c r="C169" i="1" s="1"/>
  <c r="C225" i="1" l="1"/>
  <c r="D225" i="1"/>
  <c r="E226" i="1"/>
  <c r="E229" i="1"/>
  <c r="E219" i="1"/>
  <c r="D217" i="1"/>
  <c r="D197" i="1" s="1"/>
  <c r="C217" i="1"/>
  <c r="C197" i="1" s="1"/>
  <c r="E216" i="1"/>
  <c r="E203" i="1"/>
  <c r="E225" i="1" l="1"/>
  <c r="E217" i="1"/>
  <c r="E204" i="1"/>
  <c r="E173" i="1"/>
  <c r="E171" i="1"/>
  <c r="E167" i="1"/>
  <c r="E164" i="1"/>
  <c r="D163" i="1"/>
  <c r="C163" i="1"/>
  <c r="C155" i="1"/>
  <c r="E160" i="1"/>
  <c r="E159" i="1"/>
  <c r="E158" i="1"/>
  <c r="E157" i="1"/>
  <c r="E138" i="1"/>
  <c r="E137" i="1"/>
  <c r="E136" i="1"/>
  <c r="E135" i="1"/>
  <c r="C126" i="1"/>
  <c r="E127" i="1"/>
  <c r="E102" i="1"/>
  <c r="C105" i="1"/>
  <c r="D105" i="1"/>
  <c r="E71" i="1"/>
  <c r="E23" i="1"/>
  <c r="E22" i="1"/>
  <c r="E18" i="1"/>
  <c r="E221" i="1" l="1"/>
  <c r="E170" i="1"/>
  <c r="E165" i="1"/>
  <c r="E163" i="1"/>
  <c r="E105" i="1"/>
  <c r="C24" i="1"/>
  <c r="E258" i="1" l="1"/>
  <c r="E237" i="1"/>
  <c r="E148" i="1"/>
  <c r="E145" i="1"/>
  <c r="C54" i="1"/>
  <c r="D126" i="1" l="1"/>
  <c r="E126" i="1" s="1"/>
  <c r="C31" i="1"/>
  <c r="E134" i="1"/>
  <c r="E132" i="1"/>
  <c r="E131" i="1"/>
  <c r="E130" i="1" l="1"/>
  <c r="E129" i="1"/>
  <c r="E21" i="1"/>
  <c r="E155" i="1" l="1"/>
  <c r="E128" i="1"/>
  <c r="E20" i="1"/>
  <c r="E265" i="1"/>
  <c r="E181" i="1"/>
  <c r="E16" i="1"/>
  <c r="D113" i="1"/>
  <c r="E123" i="1"/>
  <c r="E122" i="1"/>
  <c r="D12" i="1" l="1"/>
  <c r="D11" i="1" s="1"/>
  <c r="E161" i="1" l="1"/>
  <c r="E95" i="1"/>
  <c r="E79" i="1"/>
  <c r="D262" i="1"/>
  <c r="C262" i="1"/>
  <c r="E125" i="1" l="1"/>
  <c r="E121" i="1"/>
  <c r="E120" i="1"/>
  <c r="E117" i="1"/>
  <c r="E116" i="1"/>
  <c r="E115" i="1"/>
  <c r="E114" i="1"/>
  <c r="D92" i="1"/>
  <c r="C92" i="1"/>
  <c r="D78" i="1"/>
  <c r="D72" i="1" s="1"/>
  <c r="C78" i="1"/>
  <c r="C72" i="1" s="1"/>
  <c r="C47" i="1"/>
  <c r="E113" i="1" l="1"/>
  <c r="E92" i="1"/>
  <c r="E93" i="1"/>
  <c r="E78" i="1"/>
  <c r="E259" i="1"/>
  <c r="E253" i="1"/>
  <c r="E252" i="1"/>
  <c r="E202" i="1"/>
  <c r="E111" i="1"/>
  <c r="C247" i="1"/>
  <c r="C242" i="1" s="1"/>
  <c r="D238" i="1"/>
  <c r="C238" i="1"/>
  <c r="D242" i="1" l="1"/>
  <c r="E169" i="1"/>
  <c r="E240" i="1"/>
  <c r="E247" i="1"/>
  <c r="E254" i="1"/>
  <c r="E141" i="1"/>
  <c r="D107" i="1"/>
  <c r="C108" i="1"/>
  <c r="C107" i="1" s="1"/>
  <c r="E174" i="1" l="1"/>
  <c r="E242" i="1"/>
  <c r="C44" i="1"/>
  <c r="C267" i="1"/>
  <c r="C266" i="1" s="1"/>
  <c r="D233" i="1"/>
  <c r="D220" i="1" s="1"/>
  <c r="C233" i="1"/>
  <c r="C220" i="1" s="1"/>
  <c r="E86" i="1"/>
  <c r="C85" i="1"/>
  <c r="C84" i="1" s="1"/>
  <c r="E84" i="1" s="1"/>
  <c r="E268" i="1"/>
  <c r="E263" i="1"/>
  <c r="D261" i="1"/>
  <c r="C261" i="1"/>
  <c r="E49" i="1"/>
  <c r="E17" i="1"/>
  <c r="E162" i="1"/>
  <c r="E274" i="1"/>
  <c r="E273" i="1"/>
  <c r="E264" i="1"/>
  <c r="E235" i="1"/>
  <c r="E234" i="1"/>
  <c r="E146" i="1"/>
  <c r="E143" i="1"/>
  <c r="E142" i="1"/>
  <c r="E75" i="1"/>
  <c r="E55" i="1"/>
  <c r="E25" i="1"/>
  <c r="E19" i="1"/>
  <c r="D101" i="1"/>
  <c r="C101" i="1"/>
  <c r="D97" i="1"/>
  <c r="D96" i="1" s="1"/>
  <c r="C97" i="1"/>
  <c r="C96" i="1" s="1"/>
  <c r="D89" i="1"/>
  <c r="D88" i="1" s="1"/>
  <c r="C89" i="1"/>
  <c r="C88" i="1" s="1"/>
  <c r="D69" i="1"/>
  <c r="C69" i="1"/>
  <c r="D52" i="1"/>
  <c r="D51" i="1" s="1"/>
  <c r="C52" i="1"/>
  <c r="D42" i="1"/>
  <c r="C42" i="1"/>
  <c r="D31" i="1"/>
  <c r="D30" i="1" s="1"/>
  <c r="C30" i="1"/>
  <c r="D7" i="1"/>
  <c r="D6" i="1" s="1"/>
  <c r="C7" i="1"/>
  <c r="C6" i="1" s="1"/>
  <c r="E239" i="1"/>
  <c r="E106" i="1"/>
  <c r="E98" i="1"/>
  <c r="E91" i="1"/>
  <c r="E90" i="1"/>
  <c r="E70" i="1"/>
  <c r="E53" i="1"/>
  <c r="E46" i="1"/>
  <c r="E43" i="1"/>
  <c r="E32" i="1"/>
  <c r="E13" i="1"/>
  <c r="E10" i="1"/>
  <c r="E8" i="1"/>
  <c r="E220" i="1" l="1"/>
  <c r="E197" i="1"/>
  <c r="C51" i="1"/>
  <c r="E108" i="1"/>
  <c r="E54" i="1"/>
  <c r="E267" i="1"/>
  <c r="E52" i="1"/>
  <c r="E97" i="1"/>
  <c r="E233" i="1"/>
  <c r="E238" i="1"/>
  <c r="E47" i="1"/>
  <c r="E89" i="1"/>
  <c r="E73" i="1"/>
  <c r="E24" i="1"/>
  <c r="D41" i="1"/>
  <c r="E85" i="1"/>
  <c r="E140" i="1"/>
  <c r="E101" i="1"/>
  <c r="E44" i="1"/>
  <c r="C41" i="1"/>
  <c r="E42" i="1"/>
  <c r="E7" i="1"/>
  <c r="E200" i="1"/>
  <c r="E262" i="1"/>
  <c r="E69" i="1"/>
  <c r="E30" i="1"/>
  <c r="E31" i="1"/>
  <c r="E261" i="1"/>
  <c r="E88" i="1"/>
  <c r="E72" i="1" l="1"/>
  <c r="E51" i="1"/>
  <c r="E266" i="1"/>
  <c r="E6" i="1"/>
  <c r="E41" i="1"/>
  <c r="E107" i="1"/>
  <c r="E12" i="1"/>
  <c r="C11" i="1"/>
  <c r="E103" i="1"/>
  <c r="E96" i="1"/>
  <c r="E180" i="1"/>
  <c r="E11" i="1" l="1"/>
  <c r="C5" i="1"/>
  <c r="D179" i="1"/>
  <c r="E179" i="1" s="1"/>
  <c r="D5" i="1" l="1"/>
  <c r="E5" i="1" s="1"/>
</calcChain>
</file>

<file path=xl/sharedStrings.xml><?xml version="1.0" encoding="utf-8"?>
<sst xmlns="http://schemas.openxmlformats.org/spreadsheetml/2006/main" count="589" uniqueCount="259">
  <si>
    <t xml:space="preserve"> </t>
  </si>
  <si>
    <t>Nazwa działu, rozdziału, paragrafu</t>
  </si>
  <si>
    <t>Pozostała działalność</t>
  </si>
  <si>
    <t>Starostwa powiatowe</t>
  </si>
  <si>
    <t>010 Rolnictwo i łowiectwo</t>
  </si>
  <si>
    <t>700 Gospodarka mieszkaniowa</t>
  </si>
  <si>
    <t>Gospodarka gruntami i nieruchomościami</t>
  </si>
  <si>
    <t>710 Działalność usługowa</t>
  </si>
  <si>
    <t>Powiatowy inspektorat nadzoru budowlanego</t>
  </si>
  <si>
    <t>750 Administracja publiczna</t>
  </si>
  <si>
    <t>Urzędy wojewódzkie</t>
  </si>
  <si>
    <t>754 Bezpieczeństwo publiczne i ochrona przeciwpożarowa</t>
  </si>
  <si>
    <t>Komendy powiatowe Państwowej Straży Pożarnej</t>
  </si>
  <si>
    <t>758 Różne rozliczenia</t>
  </si>
  <si>
    <t>801 Oświata i wychowanie</t>
  </si>
  <si>
    <t>85321</t>
  </si>
  <si>
    <t>85156</t>
  </si>
  <si>
    <t>70005</t>
  </si>
  <si>
    <t>71015</t>
  </si>
  <si>
    <t>75011</t>
  </si>
  <si>
    <t>75020</t>
  </si>
  <si>
    <t>75045</t>
  </si>
  <si>
    <t>75411</t>
  </si>
  <si>
    <t>85111</t>
  </si>
  <si>
    <t>1</t>
  </si>
  <si>
    <t>Dotacja celowa z budżetu państwa na realizację zadań bieżących z zakresu administracji rządowej zleconych powiatowi</t>
  </si>
  <si>
    <t>756 Dochody od osób prawnych, fizycznych i jednostek nie posiadających osobowości prawnej</t>
  </si>
  <si>
    <t>Podatek dochodowy od osób fizycznych</t>
  </si>
  <si>
    <t>Dotacaj celowa z budżetu państwa na realizację zadań bieżących w ramach porozumień z organami adm. rządowej</t>
  </si>
  <si>
    <t>75801</t>
  </si>
  <si>
    <t>Subwencje ogólne</t>
  </si>
  <si>
    <t xml:space="preserve">Część oświatowa subwencji ogólnej </t>
  </si>
  <si>
    <t>75803</t>
  </si>
  <si>
    <t>Część wyrównawcza subwencji ogólnej</t>
  </si>
  <si>
    <t>75622</t>
  </si>
  <si>
    <t>Udziały powiatów w podatkach stanowiących dochód budżetu państwa</t>
  </si>
  <si>
    <t>Dochody z najmu</t>
  </si>
  <si>
    <t>Pozostałe dochody</t>
  </si>
  <si>
    <t>Zespoły ds. orzekania o stopniu niepełn.</t>
  </si>
  <si>
    <t>Opłata komunikacyjna</t>
  </si>
  <si>
    <t>Różne opłaty</t>
  </si>
  <si>
    <t>Wpływy z usług</t>
  </si>
  <si>
    <t>DOCHODY OGÓŁEM:</t>
  </si>
  <si>
    <t>01095</t>
  </si>
  <si>
    <t>Wpływy z różnych opłat</t>
  </si>
  <si>
    <t>Rozdz., §</t>
  </si>
  <si>
    <t>2110</t>
  </si>
  <si>
    <t>0690</t>
  </si>
  <si>
    <t>2360</t>
  </si>
  <si>
    <t>0750</t>
  </si>
  <si>
    <t>0830</t>
  </si>
  <si>
    <t>0970</t>
  </si>
  <si>
    <t>2120</t>
  </si>
  <si>
    <t>0420</t>
  </si>
  <si>
    <t>0010</t>
  </si>
  <si>
    <t>2920</t>
  </si>
  <si>
    <t>853 Pozostałe zadania w zakresie polityki społecznej</t>
  </si>
  <si>
    <t>75832</t>
  </si>
  <si>
    <t>Część równoważąca subwencji ogólnej dla powiatów</t>
  </si>
  <si>
    <t>Usługi</t>
  </si>
  <si>
    <t>60014</t>
  </si>
  <si>
    <t>Drogi publiczne powiatowe</t>
  </si>
  <si>
    <t>0470</t>
  </si>
  <si>
    <t>6300</t>
  </si>
  <si>
    <t>85324</t>
  </si>
  <si>
    <t>Rodziny zastępcze</t>
  </si>
  <si>
    <t>85333</t>
  </si>
  <si>
    <t>Powiatowe urzędy pracy</t>
  </si>
  <si>
    <t>2690</t>
  </si>
  <si>
    <t>Wpływy z różnych dochodów</t>
  </si>
  <si>
    <t>0920</t>
  </si>
  <si>
    <t>Pozostałe odsetki</t>
  </si>
  <si>
    <t>0020</t>
  </si>
  <si>
    <t>Podatek dochodowy od osób prawnych</t>
  </si>
  <si>
    <t>85403</t>
  </si>
  <si>
    <t>Specjalne ośrodki szkolno-wychowawcze</t>
  </si>
  <si>
    <t>Dochody jst związane z realizacją zadań z zakresu administracji rządowej oraz innych zleconych ustawami</t>
  </si>
  <si>
    <t>80120</t>
  </si>
  <si>
    <t>Licea ogólnokształcące</t>
  </si>
  <si>
    <t>85410</t>
  </si>
  <si>
    <t>Bursy szkolne</t>
  </si>
  <si>
    <t>85417</t>
  </si>
  <si>
    <t>Szkolne schroniska młodzieżowe</t>
  </si>
  <si>
    <t>85401</t>
  </si>
  <si>
    <t>Świetlice szkolne</t>
  </si>
  <si>
    <t>Plan po zmianie</t>
  </si>
  <si>
    <t>Wpływy z tytułu pomocy finansowej udzielanej między jst na dofinansowanie inwestycji własnych i zakupów inwest.</t>
  </si>
  <si>
    <t>0490</t>
  </si>
  <si>
    <t>Wpływy z innych opłat lokalnych pobieranych przez jst na podstawie odrębnych ustaw</t>
  </si>
  <si>
    <t>Załącznik nr 1</t>
  </si>
  <si>
    <t>-</t>
  </si>
  <si>
    <t>0580</t>
  </si>
  <si>
    <t>Grzywny i inne kary pieniężne od osób prawnych i jedn org.</t>
  </si>
  <si>
    <t>71095</t>
  </si>
  <si>
    <t>Kwalifikacja wojskowa</t>
  </si>
  <si>
    <t>80102</t>
  </si>
  <si>
    <t>Szkoły podstawowe specjalne</t>
  </si>
  <si>
    <t>2701</t>
  </si>
  <si>
    <t>80195</t>
  </si>
  <si>
    <t>2007</t>
  </si>
  <si>
    <t>Dotacje celowe otrzymane w ramach programów finansowanych z udziałem środków europejskich oraz środków, o których mowa w art. 5 ust. 1 pkt 3 oraz ust. 3 pkt 5 i 6 lub płatności w ramach budżetu środków europejskich</t>
  </si>
  <si>
    <t>0960</t>
  </si>
  <si>
    <t>900 Gospodarka komunalna i ochrona środowiska</t>
  </si>
  <si>
    <t>90019</t>
  </si>
  <si>
    <t>Wpływy i wydatki związane z gromadzeniem środków z opłat i kar za korzystanie ze środowiska</t>
  </si>
  <si>
    <t>Dochody bieżące</t>
  </si>
  <si>
    <t>Dochody majątkowe</t>
  </si>
  <si>
    <t>85395</t>
  </si>
  <si>
    <t>60095</t>
  </si>
  <si>
    <t>2910</t>
  </si>
  <si>
    <t>Środki na dofinansowanie własnych zadań bieżących pozyskane z innych źródeł</t>
  </si>
  <si>
    <t>2900</t>
  </si>
  <si>
    <t>926 Kultura fizyczna</t>
  </si>
  <si>
    <t>92601</t>
  </si>
  <si>
    <t>Obiekty sportowe</t>
  </si>
  <si>
    <t>600 Transport i łączność</t>
  </si>
  <si>
    <t>Opłaty z tyt.trwałego zarządu</t>
  </si>
  <si>
    <t>71012</t>
  </si>
  <si>
    <t>Zadania z zakresu geodezji i kartografii</t>
  </si>
  <si>
    <t>0590</t>
  </si>
  <si>
    <t>Wpływy z opłat za koncesje i licencje</t>
  </si>
  <si>
    <t>0650</t>
  </si>
  <si>
    <t>Wpływy z opłat za wydanie prawa jazdy</t>
  </si>
  <si>
    <t>755 Wymiar sprawiedliwości</t>
  </si>
  <si>
    <t>75515</t>
  </si>
  <si>
    <t>Nieodpłatna pomoc prawna</t>
  </si>
  <si>
    <t>2160</t>
  </si>
  <si>
    <t>0940</t>
  </si>
  <si>
    <t>Wpływy z rozliczeń/zwrotów z lat ubiegłych</t>
  </si>
  <si>
    <t>0640</t>
  </si>
  <si>
    <t>Wpływy z tyt. kosztów egzekucyjnych, opłaty komorniczej i kosztów upomnień</t>
  </si>
  <si>
    <t>0610</t>
  </si>
  <si>
    <t>Wpływy z opłat egzaminacyjnych oraz opłat za wydanie świadectw, zaświadczeń i ich duplikatów</t>
  </si>
  <si>
    <t>Wpływy z otrzymanych spadków, zapisów, darowizn</t>
  </si>
  <si>
    <t>Wpływy ze zwrotów dotacji pobranych w nadmiernej wysokości</t>
  </si>
  <si>
    <t>855 Rodzina</t>
  </si>
  <si>
    <t>85508</t>
  </si>
  <si>
    <t>Dotacje celowe otrzymane z budżetu państwa na zadania bieżące z zakresu administracji rządowej zlecone powiatom, związane z realizacją dodatku wychowawczego stanowiące pomoc państwa w wychowaniu dzieci</t>
  </si>
  <si>
    <t>Wpływy z wpłat gmin i powiatów na rzecz jst na dofin. zadań bieżacych</t>
  </si>
  <si>
    <t>85510</t>
  </si>
  <si>
    <t>Działalność placówek opiek.-wychowawczych</t>
  </si>
  <si>
    <t>Wpływy z opłat egzam. oraz opłat za wydanie świadectw, zaświadczeń, dyplomów, certyfikatów i ich duplikatów</t>
  </si>
  <si>
    <t>75414</t>
  </si>
  <si>
    <t>Obrona cywilna</t>
  </si>
  <si>
    <t>757 Obsługa długu publicznego</t>
  </si>
  <si>
    <t>75704</t>
  </si>
  <si>
    <t>Rozliczenia z tytułu poręczeń i gwarancji udzielonych przez jst</t>
  </si>
  <si>
    <t>8030</t>
  </si>
  <si>
    <t>Wpływy z tytułu krajowych poręczeń i gwarancji</t>
  </si>
  <si>
    <t>80115</t>
  </si>
  <si>
    <t>Technika</t>
  </si>
  <si>
    <t>Najem</t>
  </si>
  <si>
    <t>2009</t>
  </si>
  <si>
    <t>2057</t>
  </si>
  <si>
    <t>2059</t>
  </si>
  <si>
    <t>6257</t>
  </si>
  <si>
    <t>Dotacje celowe otrzymane w ramach programów finansowanych z udziałem środków europejskich oraz środków, o których mowa w art. 5 ust. 3 pkt 5 lit. a i b lub płatności w ramach budżetu środków europejskich</t>
  </si>
  <si>
    <t>6259</t>
  </si>
  <si>
    <t>0620</t>
  </si>
  <si>
    <t>0760</t>
  </si>
  <si>
    <t>Wpływy z tytułu przekształcenia prawa użytkowania wieczystego przysługującego osobom fiz. w prawo własności</t>
  </si>
  <si>
    <t>6260</t>
  </si>
  <si>
    <t>80116</t>
  </si>
  <si>
    <t>Szkoły policealne</t>
  </si>
  <si>
    <t>85504</t>
  </si>
  <si>
    <t>Wspieranie rodziny</t>
  </si>
  <si>
    <t>0570</t>
  </si>
  <si>
    <t>60018</t>
  </si>
  <si>
    <t>2170</t>
  </si>
  <si>
    <t>80117</t>
  </si>
  <si>
    <t>2440</t>
  </si>
  <si>
    <t>80153</t>
  </si>
  <si>
    <t>6410</t>
  </si>
  <si>
    <t>0870</t>
  </si>
  <si>
    <t>Środki otrzymane z państwowych funduszy celowych na realizację zadań bieżących jednostek sektora finansów publicznych</t>
  </si>
  <si>
    <t>Branżowe szkoły I i II stopnia</t>
  </si>
  <si>
    <t>Różne dochody</t>
  </si>
  <si>
    <t>Dotacje otrzymane z państwowych funduszy celowych na realizację zadań bieżących jedniostek sektora fin. publicznych</t>
  </si>
  <si>
    <t>Wpływy ze sprzedaży składników majątkowych</t>
  </si>
  <si>
    <t>% wykonania planu</t>
  </si>
  <si>
    <t>2710</t>
  </si>
  <si>
    <t>Dotacja celowa otrzymana z tytułu pomocy finansowej udzielanej miedzy jst na dofinansowanie własnych zadań bieżących</t>
  </si>
  <si>
    <t>6350</t>
  </si>
  <si>
    <t>Środki otrzymane z państowych funduszy celowych na finansowanie lub dofinasowanie kosztów relalizacji inwest.</t>
  </si>
  <si>
    <t>Wpływy z tytułu grzywien, mandatów i innych kar pieniężnych od osób fizycznych</t>
  </si>
  <si>
    <t xml:space="preserve">Dotacje otrzymane z państwowych funduszy celowych na finansowanie lub dofinasowanie kosztów realizacji inwest. </t>
  </si>
  <si>
    <t>Dotacja celowa z budżetu państwa na inwestycje i zakupy inwestycyjne z zakresu administracji rządowej oraz inne zadania zlecone ustawami realizowane przez powiat</t>
  </si>
  <si>
    <t>75816</t>
  </si>
  <si>
    <t>Wpływy do rozliczenia</t>
  </si>
  <si>
    <t>80140</t>
  </si>
  <si>
    <t>Placówki kształcenia ustawicznego i centra kształcenia zawodowego</t>
  </si>
  <si>
    <t xml:space="preserve">Dotacja celowa w ramach programów finansowanych z udziałem środków europejskich oraz środków, o których mowa w art. 5 ust. 3 pkt 5 lit. A i b ustawy, lub płatnosci w ramach budżetu środków europejskich </t>
  </si>
  <si>
    <t>Zapewnienie uczniom prawa do bezpłatnego dostępu do podręczników, materiałów edukacyjnych</t>
  </si>
  <si>
    <t>Dotacja celowa z budżetu państwa na zadania bieżące realizowane przez powiat na podstawie porozumień z organami administracji rządowej</t>
  </si>
  <si>
    <t xml:space="preserve">Wpływy z najmu dzierżawy składników majątkowych Skarbu Państwa, jednostek samorządu terytorialnego lub innych jednostek zaliczanych do sektora finansów publicznych oraz innych umów o podobnym charakterze </t>
  </si>
  <si>
    <t>Dotacje celowe otrzymane z budżetu państwa na inwestycje i zakupy inwestycyjne z zakresu admnistracji rządowej oraz inne zadania zlecone ustawami realizowane przez powiat</t>
  </si>
  <si>
    <t xml:space="preserve">Składniki na ubezpieczenie zdrowotne oraz świadczenia dla osób nieobjętych obowiązkiem ubezpieczenia zdrowotnego </t>
  </si>
  <si>
    <t xml:space="preserve">851 Ochrona zdrowia </t>
  </si>
  <si>
    <t>Szpitale ogólne</t>
  </si>
  <si>
    <t>852 Pomoc społeczna</t>
  </si>
  <si>
    <t>85202</t>
  </si>
  <si>
    <t>Domy pomocy społecznej</t>
  </si>
  <si>
    <t>2130</t>
  </si>
  <si>
    <t xml:space="preserve">Wpływy z najmu i dzierżawy składników majątkowych Skarbu Państwa </t>
  </si>
  <si>
    <t xml:space="preserve">Dotacje celowe otrzymane z budżetu państwa na relazację bieżących zadań własnych powiatu </t>
  </si>
  <si>
    <t>Dotacje celowe otzrymane z budżetu państwa na inwestycje i zakupy inwestycyjne z zakresu administracji rządowej oraz inne zadania zlecone ustawami realizowane przez powiat</t>
  </si>
  <si>
    <t xml:space="preserve">Państwowy Fundusz Rehabilitacji Osób Niepełnosprawnych </t>
  </si>
  <si>
    <t>Dotacje otrzymane z państwowych funduszy celowych na finasowanie lub dofinasowanie kosztów relaizacji inwestycji i zakupów inwestycyjnych jednostek sektora finansów publicznych</t>
  </si>
  <si>
    <t>Wpływy z opłat za zezwolenia, akredytacje oraz opłaty ewidencyjne, w tym opłaty za częstotliwości</t>
  </si>
  <si>
    <t>Środki z Funduszu Pracy otrzymane przez powiat z przeznaczeniem na finansowanie kosztów wynagrodzenia i składek na ubezpieczenia społeczne pracowników powiatowego urzędu pracy</t>
  </si>
  <si>
    <t xml:space="preserve">Pozostała działalność </t>
  </si>
  <si>
    <t xml:space="preserve">854 Edukacyjna opieka wychowawcza </t>
  </si>
  <si>
    <t>85495</t>
  </si>
  <si>
    <t>Dotacja otrzymana z państwowego funduszu celowego na realizację zadań bieżących jednostek sektora finansów publicznych</t>
  </si>
  <si>
    <t>80130</t>
  </si>
  <si>
    <t xml:space="preserve">Szkoły zawodowe </t>
  </si>
  <si>
    <t>80134</t>
  </si>
  <si>
    <t xml:space="preserve">Szkoły zawodowe specjalne </t>
  </si>
  <si>
    <t>85218</t>
  </si>
  <si>
    <t xml:space="preserve">Powiatowe centra pomocy rodzinie </t>
  </si>
  <si>
    <t>85311</t>
  </si>
  <si>
    <t>Rehabilitacja zawodowa i społeczna osób niepełnosprawnych</t>
  </si>
  <si>
    <t>Wpływ z różnych opłat</t>
  </si>
  <si>
    <t>Wpływy z opłat egzaminacyjnych oraz opłat za wydanie świadctw, dyplomów, zaświadczeń, certyfikatów i ich duplikatów</t>
  </si>
  <si>
    <t>Działalność Rządowego Funduszu Rozwoju Dróg</t>
  </si>
  <si>
    <t xml:space="preserve">WYKONANIE DOCHODÓW BUDŻETU POWIATU RADOMSZCZAŃSKIEGO ZA OKRES 01.01.-31.12.2021 r. </t>
  </si>
  <si>
    <t>Wykonanie na 31.12.2021 r.</t>
  </si>
  <si>
    <t>75421</t>
  </si>
  <si>
    <t>Zarządzanie kryzysowe</t>
  </si>
  <si>
    <t>2180</t>
  </si>
  <si>
    <t>75478</t>
  </si>
  <si>
    <t>Usuwanie skutków klęsk żywiołowych</t>
  </si>
  <si>
    <t>75802</t>
  </si>
  <si>
    <t>Uzupełnienie subwencji ogólnej dla jednostki samorządu terytorialnego</t>
  </si>
  <si>
    <t>2760</t>
  </si>
  <si>
    <t>Środki na uzupełnienie dochodów powiatów</t>
  </si>
  <si>
    <t>6100</t>
  </si>
  <si>
    <t>Dofinansowanie ze środków Rządowego Funduszu Inwestycji Lokalnych</t>
  </si>
  <si>
    <t>Wpływy z pozostałych odsetek</t>
  </si>
  <si>
    <t>Dotacja celowa otrzymana z budżetu państwa na zadania bieżące realizowane przez powiat na podstawie porozumień z organami administracji rządowej</t>
  </si>
  <si>
    <t>Dotacja celowa otrzymana z tytułu pomocy finansowej udzielanej miedzy jst na dofinansowanie własnych zadań inwestycyjnych i zakupów inwestycyjnych</t>
  </si>
  <si>
    <t xml:space="preserve">Wpływy z pozostałych odsetek </t>
  </si>
  <si>
    <t>85195</t>
  </si>
  <si>
    <t>Środki z Funnduszu Przeciwdziałania COVID-19 na finansowanie lub dofinansowanie realizacji zadań związanych z przeciwdziałaniem COVID-19</t>
  </si>
  <si>
    <t>Wpływ z różnych dochodów</t>
  </si>
  <si>
    <t>Środki z Funduszu Przeciwdziałania COVID-19 na finansowanie lub dofinasowanie realizacji zadań związanych z przeciwdziałaniem COVID-19</t>
  </si>
  <si>
    <t>0950</t>
  </si>
  <si>
    <t>Wpływy z tytułu kar i odszkodowań wynikających z umów</t>
  </si>
  <si>
    <t>Wpływ z pozostałych odsetek</t>
  </si>
  <si>
    <t>85406</t>
  </si>
  <si>
    <t>Poradnia psychologiczno - pedagogiczne, w tym poradnie specjalistyczne</t>
  </si>
  <si>
    <t>Wpływ z rozliczeń / zwrotów z lat ubiegłych</t>
  </si>
  <si>
    <t>Wpływy z tytułu kosztów egzekucyjnych, opłaty komorniczej i kosztów upomień</t>
  </si>
  <si>
    <t>92695</t>
  </si>
  <si>
    <t xml:space="preserve">Wpływy z tytułu kosztów egzekucyjnych, opłaty komorniczej i kosztów upomnień </t>
  </si>
  <si>
    <t>8120</t>
  </si>
  <si>
    <t xml:space="preserve">Wpłaty odsetek od pożyczek udzielonych przez jst </t>
  </si>
  <si>
    <t>Wpływy z tytułu kosztów egzekuzyjnych, opłaty komorniczej i kosztów upomnień</t>
  </si>
  <si>
    <t>Wpływ z tytułu grzywien i innych kar pieniężnych od osób prawnych i innych jednostek organizacyjnych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</si>
</sst>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color indexed="48"/>
      <name val="Times New Roman CE"/>
      <family val="1"/>
      <charset val="238"/>
    </font>
    <font>
      <sz val="12"/>
      <color indexed="48"/>
      <name val="Times New Roman"/>
      <family val="1"/>
      <charset val="238"/>
    </font>
    <font>
      <sz val="12"/>
      <color indexed="48"/>
      <name val="Times New Roman CE"/>
      <charset val="238"/>
    </font>
    <font>
      <b/>
      <sz val="12"/>
      <name val="Times New Roman"/>
      <family val="1"/>
      <charset val="238"/>
    </font>
    <font>
      <sz val="12"/>
      <color indexed="4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70C0"/>
      <name val="Times New Roman CE"/>
      <family val="1"/>
      <charset val="238"/>
    </font>
    <font>
      <sz val="12"/>
      <color theme="1"/>
      <name val="Times New Roman CE"/>
      <charset val="238"/>
    </font>
    <font>
      <sz val="12"/>
      <color rgb="FF0E66E8"/>
      <name val="Times New Roman CE"/>
      <charset val="238"/>
    </font>
    <font>
      <sz val="12"/>
      <color rgb="FF0E66E8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 applyAlignment="1"/>
    <xf numFmtId="0" fontId="3" fillId="0" borderId="0" xfId="0" applyFont="1" applyBorder="1" applyAlignment="1"/>
    <xf numFmtId="0" fontId="3" fillId="0" borderId="1" xfId="0" applyFont="1" applyBorder="1" applyAlignment="1"/>
    <xf numFmtId="49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49" fontId="5" fillId="0" borderId="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49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 applyAlignment="1"/>
    <xf numFmtId="0" fontId="14" fillId="0" borderId="2" xfId="0" applyFont="1" applyBorder="1" applyAlignment="1">
      <alignment wrapText="1"/>
    </xf>
    <xf numFmtId="3" fontId="13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wrapText="1"/>
    </xf>
    <xf numFmtId="3" fontId="9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3" fontId="9" fillId="0" borderId="0" xfId="0" applyNumberFormat="1" applyFont="1" applyBorder="1" applyAlignment="1">
      <alignment horizontal="right" wrapText="1"/>
    </xf>
    <xf numFmtId="0" fontId="8" fillId="0" borderId="1" xfId="0" applyFont="1" applyBorder="1" applyAlignment="1">
      <alignment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horizontal="right" wrapText="1"/>
    </xf>
    <xf numFmtId="49" fontId="13" fillId="0" borderId="2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wrapText="1"/>
    </xf>
    <xf numFmtId="3" fontId="15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/>
    <xf numFmtId="49" fontId="6" fillId="0" borderId="1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49" fontId="6" fillId="0" borderId="1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15" fillId="0" borderId="0" xfId="0" applyFont="1" applyBorder="1" applyAlignment="1"/>
    <xf numFmtId="0" fontId="12" fillId="0" borderId="0" xfId="0" applyFont="1" applyBorder="1" applyAlignment="1">
      <alignment wrapText="1"/>
    </xf>
    <xf numFmtId="0" fontId="9" fillId="0" borderId="0" xfId="0" applyFont="1" applyFill="1" applyBorder="1" applyAlignment="1">
      <alignment vertical="top"/>
    </xf>
    <xf numFmtId="49" fontId="7" fillId="0" borderId="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/>
    <xf numFmtId="49" fontId="7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4" fontId="9" fillId="0" borderId="1" xfId="0" applyNumberFormat="1" applyFont="1" applyBorder="1" applyAlignment="1">
      <alignment horizontal="right" vertical="top" wrapText="1"/>
    </xf>
    <xf numFmtId="4" fontId="13" fillId="0" borderId="2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vertical="top" wrapText="1"/>
    </xf>
    <xf numFmtId="4" fontId="15" fillId="0" borderId="2" xfId="0" applyNumberFormat="1" applyFont="1" applyFill="1" applyBorder="1" applyAlignment="1">
      <alignment horizontal="right" wrapText="1"/>
    </xf>
    <xf numFmtId="4" fontId="15" fillId="0" borderId="2" xfId="0" applyNumberFormat="1" applyFont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13" fillId="0" borderId="2" xfId="0" applyNumberFormat="1" applyFont="1" applyBorder="1" applyAlignment="1">
      <alignment wrapText="1"/>
    </xf>
    <xf numFmtId="4" fontId="9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/>
    <xf numFmtId="4" fontId="9" fillId="0" borderId="1" xfId="0" applyNumberFormat="1" applyFont="1" applyBorder="1" applyAlignment="1">
      <alignment vertical="top"/>
    </xf>
    <xf numFmtId="10" fontId="13" fillId="0" borderId="2" xfId="0" applyNumberFormat="1" applyFont="1" applyBorder="1" applyAlignment="1">
      <alignment horizontal="right" wrapText="1"/>
    </xf>
    <xf numFmtId="10" fontId="7" fillId="0" borderId="1" xfId="0" applyNumberFormat="1" applyFont="1" applyBorder="1" applyAlignment="1">
      <alignment horizontal="right" vertical="top" wrapText="1"/>
    </xf>
    <xf numFmtId="10" fontId="7" fillId="0" borderId="1" xfId="0" quotePrefix="1" applyNumberFormat="1" applyFont="1" applyBorder="1" applyAlignment="1">
      <alignment horizontal="right" vertical="top" wrapText="1"/>
    </xf>
    <xf numFmtId="49" fontId="2" fillId="0" borderId="0" xfId="0" applyNumberFormat="1" applyFont="1" applyBorder="1" applyAlignment="1"/>
    <xf numFmtId="10" fontId="13" fillId="0" borderId="2" xfId="0" quotePrefix="1" applyNumberFormat="1" applyFont="1" applyBorder="1" applyAlignment="1">
      <alignment horizontal="right" wrapText="1"/>
    </xf>
    <xf numFmtId="0" fontId="17" fillId="0" borderId="2" xfId="0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4" fontId="7" fillId="0" borderId="4" xfId="0" applyNumberFormat="1" applyFont="1" applyBorder="1" applyAlignment="1">
      <alignment vertical="top" wrapText="1"/>
    </xf>
    <xf numFmtId="49" fontId="11" fillId="2" borderId="5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10" fontId="11" fillId="2" borderId="5" xfId="0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wrapText="1"/>
    </xf>
    <xf numFmtId="4" fontId="6" fillId="3" borderId="6" xfId="0" applyNumberFormat="1" applyFont="1" applyFill="1" applyBorder="1" applyAlignment="1">
      <alignment horizontal="right" wrapText="1"/>
    </xf>
    <xf numFmtId="10" fontId="6" fillId="3" borderId="6" xfId="0" applyNumberFormat="1" applyFont="1" applyFill="1" applyBorder="1" applyAlignment="1">
      <alignment horizontal="right" wrapText="1"/>
    </xf>
    <xf numFmtId="0" fontId="16" fillId="3" borderId="6" xfId="0" applyFont="1" applyFill="1" applyBorder="1" applyAlignment="1">
      <alignment wrapText="1"/>
    </xf>
    <xf numFmtId="4" fontId="12" fillId="3" borderId="6" xfId="0" applyNumberFormat="1" applyFont="1" applyFill="1" applyBorder="1" applyAlignment="1">
      <alignment horizontal="right" wrapText="1"/>
    </xf>
    <xf numFmtId="0" fontId="6" fillId="3" borderId="6" xfId="0" applyFont="1" applyFill="1" applyBorder="1" applyAlignment="1">
      <alignment wrapText="1"/>
    </xf>
    <xf numFmtId="4" fontId="6" fillId="3" borderId="6" xfId="0" applyNumberFormat="1" applyFont="1" applyFill="1" applyBorder="1" applyAlignment="1">
      <alignment wrapText="1"/>
    </xf>
    <xf numFmtId="0" fontId="11" fillId="3" borderId="6" xfId="0" applyFont="1" applyFill="1" applyBorder="1" applyAlignment="1">
      <alignment wrapText="1"/>
    </xf>
    <xf numFmtId="10" fontId="15" fillId="2" borderId="8" xfId="0" applyNumberFormat="1" applyFont="1" applyFill="1" applyBorder="1" applyAlignment="1">
      <alignment horizontal="right" vertical="top" wrapText="1"/>
    </xf>
    <xf numFmtId="10" fontId="15" fillId="2" borderId="4" xfId="0" applyNumberFormat="1" applyFont="1" applyFill="1" applyBorder="1" applyAlignment="1">
      <alignment horizontal="right" vertical="top" wrapText="1"/>
    </xf>
    <xf numFmtId="4" fontId="11" fillId="2" borderId="5" xfId="0" applyNumberFormat="1" applyFont="1" applyFill="1" applyBorder="1" applyAlignment="1">
      <alignment horizontal="right" wrapText="1"/>
    </xf>
    <xf numFmtId="4" fontId="13" fillId="0" borderId="2" xfId="0" applyNumberFormat="1" applyFont="1" applyBorder="1" applyAlignment="1"/>
    <xf numFmtId="4" fontId="7" fillId="2" borderId="4" xfId="0" applyNumberFormat="1" applyFont="1" applyFill="1" applyBorder="1" applyAlignment="1"/>
    <xf numFmtId="4" fontId="7" fillId="2" borderId="8" xfId="0" applyNumberFormat="1" applyFont="1" applyFill="1" applyBorder="1" applyAlignment="1"/>
    <xf numFmtId="0" fontId="18" fillId="0" borderId="1" xfId="0" applyFont="1" applyFill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2" fillId="0" borderId="2" xfId="0" applyFont="1" applyBorder="1" applyAlignment="1">
      <alignment wrapText="1"/>
    </xf>
    <xf numFmtId="4" fontId="22" fillId="0" borderId="2" xfId="0" applyNumberFormat="1" applyFont="1" applyBorder="1" applyAlignment="1">
      <alignment horizontal="right" wrapText="1"/>
    </xf>
    <xf numFmtId="10" fontId="22" fillId="0" borderId="2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vertical="top" wrapText="1"/>
    </xf>
    <xf numFmtId="4" fontId="24" fillId="0" borderId="1" xfId="0" applyNumberFormat="1" applyFont="1" applyBorder="1" applyAlignment="1">
      <alignment vertical="top" wrapText="1"/>
    </xf>
    <xf numFmtId="10" fontId="24" fillId="0" borderId="1" xfId="0" applyNumberFormat="1" applyFont="1" applyBorder="1" applyAlignment="1">
      <alignment horizontal="right" wrapText="1"/>
    </xf>
    <xf numFmtId="0" fontId="17" fillId="0" borderId="2" xfId="0" applyFont="1" applyFill="1" applyBorder="1" applyAlignment="1">
      <alignment wrapText="1"/>
    </xf>
    <xf numFmtId="0" fontId="18" fillId="4" borderId="1" xfId="0" applyFont="1" applyFill="1" applyBorder="1" applyAlignment="1">
      <alignment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10" fontId="7" fillId="4" borderId="1" xfId="0" applyNumberFormat="1" applyFont="1" applyFill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4" fontId="24" fillId="0" borderId="1" xfId="0" applyNumberFormat="1" applyFont="1" applyBorder="1" applyAlignment="1">
      <alignment vertical="top"/>
    </xf>
    <xf numFmtId="10" fontId="24" fillId="0" borderId="1" xfId="0" applyNumberFormat="1" applyFont="1" applyBorder="1" applyAlignment="1">
      <alignment horizontal="right" vertical="top" wrapText="1"/>
    </xf>
    <xf numFmtId="49" fontId="24" fillId="0" borderId="1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wrapText="1"/>
    </xf>
    <xf numFmtId="4" fontId="21" fillId="0" borderId="2" xfId="0" applyNumberFormat="1" applyFont="1" applyBorder="1" applyAlignment="1">
      <alignment horizontal="right" wrapText="1"/>
    </xf>
    <xf numFmtId="10" fontId="13" fillId="0" borderId="1" xfId="0" applyNumberFormat="1" applyFont="1" applyBorder="1" applyAlignment="1">
      <alignment horizontal="right" wrapText="1"/>
    </xf>
    <xf numFmtId="49" fontId="24" fillId="0" borderId="1" xfId="0" applyNumberFormat="1" applyFont="1" applyBorder="1" applyAlignment="1">
      <alignment horizontal="center" vertical="top" wrapText="1"/>
    </xf>
    <xf numFmtId="4" fontId="24" fillId="0" borderId="1" xfId="0" applyNumberFormat="1" applyFont="1" applyBorder="1" applyAlignment="1">
      <alignment horizontal="right" vertical="top" wrapText="1"/>
    </xf>
    <xf numFmtId="4" fontId="20" fillId="0" borderId="1" xfId="0" applyNumberFormat="1" applyFont="1" applyBorder="1" applyAlignment="1">
      <alignment horizontal="right" vertical="top" wrapText="1"/>
    </xf>
    <xf numFmtId="49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/>
    <xf numFmtId="4" fontId="24" fillId="0" borderId="1" xfId="0" applyNumberFormat="1" applyFont="1" applyBorder="1" applyAlignment="1"/>
    <xf numFmtId="0" fontId="24" fillId="0" borderId="1" xfId="0" applyFont="1" applyBorder="1" applyAlignment="1">
      <alignment vertical="top"/>
    </xf>
    <xf numFmtId="4" fontId="24" fillId="0" borderId="9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7" fillId="0" borderId="7" xfId="0" applyFont="1" applyBorder="1" applyAlignment="1">
      <alignment wrapText="1"/>
    </xf>
    <xf numFmtId="4" fontId="15" fillId="0" borderId="3" xfId="0" applyNumberFormat="1" applyFont="1" applyBorder="1" applyAlignment="1">
      <alignment horizontal="right" wrapText="1"/>
    </xf>
    <xf numFmtId="49" fontId="13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horizontal="right" wrapText="1"/>
    </xf>
    <xf numFmtId="0" fontId="23" fillId="0" borderId="4" xfId="0" applyFont="1" applyBorder="1" applyAlignment="1">
      <alignment vertical="top" wrapText="1"/>
    </xf>
    <xf numFmtId="4" fontId="20" fillId="0" borderId="4" xfId="0" applyNumberFormat="1" applyFont="1" applyBorder="1" applyAlignment="1">
      <alignment horizontal="right" vertical="top" wrapText="1"/>
    </xf>
    <xf numFmtId="49" fontId="24" fillId="0" borderId="4" xfId="0" applyNumberFormat="1" applyFont="1" applyBorder="1" applyAlignment="1">
      <alignment horizontal="center" vertical="top" wrapText="1"/>
    </xf>
    <xf numFmtId="10" fontId="24" fillId="0" borderId="10" xfId="0" quotePrefix="1" applyNumberFormat="1" applyFont="1" applyBorder="1" applyAlignment="1">
      <alignment horizontal="right" vertical="top" wrapText="1"/>
    </xf>
    <xf numFmtId="10" fontId="24" fillId="0" borderId="1" xfId="0" quotePrefix="1" applyNumberFormat="1" applyFont="1" applyBorder="1" applyAlignment="1">
      <alignment horizontal="right" vertical="top" wrapText="1"/>
    </xf>
    <xf numFmtId="10" fontId="24" fillId="0" borderId="4" xfId="0" quotePrefix="1" applyNumberFormat="1" applyFont="1" applyBorder="1" applyAlignment="1">
      <alignment horizontal="right" vertical="top" wrapText="1"/>
    </xf>
    <xf numFmtId="10" fontId="24" fillId="0" borderId="1" xfId="0" quotePrefix="1" applyNumberFormat="1" applyFont="1" applyBorder="1" applyAlignment="1">
      <alignment horizontal="right" wrapText="1"/>
    </xf>
    <xf numFmtId="10" fontId="7" fillId="4" borderId="1" xfId="0" quotePrefix="1" applyNumberFormat="1" applyFont="1" applyFill="1" applyBorder="1" applyAlignment="1">
      <alignment horizontal="right" vertical="top" wrapText="1"/>
    </xf>
    <xf numFmtId="0" fontId="23" fillId="0" borderId="0" xfId="0" applyFont="1" applyBorder="1" applyAlignment="1">
      <alignment vertical="top" wrapText="1"/>
    </xf>
    <xf numFmtId="4" fontId="20" fillId="0" borderId="9" xfId="0" applyNumberFormat="1" applyFont="1" applyBorder="1" applyAlignment="1">
      <alignment horizontal="right" vertical="top" wrapText="1"/>
    </xf>
    <xf numFmtId="10" fontId="20" fillId="0" borderId="1" xfId="0" applyNumberFormat="1" applyFont="1" applyBorder="1" applyAlignment="1">
      <alignment horizontal="right" vertical="top" wrapText="1"/>
    </xf>
    <xf numFmtId="49" fontId="24" fillId="0" borderId="7" xfId="0" applyNumberFormat="1" applyFont="1" applyBorder="1" applyAlignment="1">
      <alignment horizontal="center" vertical="top"/>
    </xf>
    <xf numFmtId="0" fontId="18" fillId="0" borderId="2" xfId="0" applyFont="1" applyFill="1" applyBorder="1" applyAlignment="1">
      <alignment vertical="top" wrapText="1"/>
    </xf>
    <xf numFmtId="4" fontId="24" fillId="0" borderId="7" xfId="0" applyNumberFormat="1" applyFont="1" applyBorder="1" applyAlignment="1">
      <alignment vertical="top"/>
    </xf>
    <xf numFmtId="4" fontId="24" fillId="0" borderId="3" xfId="0" applyNumberFormat="1" applyFont="1" applyBorder="1" applyAlignment="1">
      <alignment vertical="top"/>
    </xf>
    <xf numFmtId="4" fontId="24" fillId="0" borderId="1" xfId="0" applyNumberFormat="1" applyFont="1" applyBorder="1" applyAlignment="1">
      <alignment horizontal="right" wrapText="1"/>
    </xf>
    <xf numFmtId="10" fontId="0" fillId="0" borderId="1" xfId="0" applyNumberFormat="1" applyFont="1" applyBorder="1" applyAlignment="1">
      <alignment horizontal="right" vertical="top" wrapText="1"/>
    </xf>
    <xf numFmtId="49" fontId="7" fillId="2" borderId="4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0" fontId="12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E66E8"/>
      <color rgb="FF577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74"/>
  <sheetViews>
    <sheetView showGridLines="0" tabSelected="1" view="pageBreakPreview" topLeftCell="A37" zoomScale="65" zoomScaleNormal="65" zoomScaleSheetLayoutView="65" workbookViewId="0">
      <selection activeCell="A2" sqref="A2:XFD4"/>
    </sheetView>
  </sheetViews>
  <sheetFormatPr defaultColWidth="9.33203125" defaultRowHeight="13.2" x14ac:dyDescent="0.25"/>
  <cols>
    <col min="1" max="1" width="9.44140625" style="7" customWidth="1"/>
    <col min="2" max="2" width="52.33203125" style="3" customWidth="1"/>
    <col min="3" max="3" width="23.77734375" style="1" customWidth="1"/>
    <col min="4" max="4" width="26.33203125" style="1" customWidth="1"/>
    <col min="5" max="5" width="21.44140625" style="1" customWidth="1"/>
    <col min="6" max="6" width="11.44140625" style="1" customWidth="1"/>
    <col min="7" max="7" width="21" style="1" customWidth="1"/>
    <col min="8" max="8" width="9.33203125" style="1" hidden="1" customWidth="1"/>
    <col min="9" max="16384" width="9.33203125" style="1"/>
  </cols>
  <sheetData>
    <row r="1" spans="1:8" s="5" customFormat="1" ht="15.75" customHeight="1" x14ac:dyDescent="0.3">
      <c r="A1" s="6"/>
      <c r="B1" s="6"/>
      <c r="C1" s="75" t="s">
        <v>89</v>
      </c>
      <c r="D1" s="75"/>
      <c r="E1" s="75"/>
      <c r="F1" s="6"/>
    </row>
    <row r="2" spans="1:8" s="5" customFormat="1" ht="46.95" customHeight="1" x14ac:dyDescent="0.3">
      <c r="A2" s="157" t="s">
        <v>225</v>
      </c>
      <c r="B2" s="157"/>
      <c r="C2" s="157"/>
      <c r="D2" s="157"/>
      <c r="E2" s="157"/>
      <c r="F2" s="6"/>
    </row>
    <row r="3" spans="1:8" s="8" customFormat="1" ht="32.25" customHeight="1" x14ac:dyDescent="0.25">
      <c r="A3" s="100" t="s">
        <v>45</v>
      </c>
      <c r="B3" s="102" t="s">
        <v>1</v>
      </c>
      <c r="C3" s="101" t="s">
        <v>85</v>
      </c>
      <c r="D3" s="99" t="s">
        <v>226</v>
      </c>
      <c r="E3" s="99" t="s">
        <v>179</v>
      </c>
      <c r="H3" s="103"/>
    </row>
    <row r="4" spans="1:8" s="12" customFormat="1" ht="16.2" x14ac:dyDescent="0.35">
      <c r="A4" s="9" t="s">
        <v>24</v>
      </c>
      <c r="B4" s="10">
        <v>2</v>
      </c>
      <c r="C4" s="11">
        <v>3</v>
      </c>
      <c r="D4" s="11">
        <v>4</v>
      </c>
      <c r="E4" s="11">
        <v>5</v>
      </c>
    </row>
    <row r="5" spans="1:8" s="14" customFormat="1" ht="24.75" customHeight="1" x14ac:dyDescent="0.3">
      <c r="A5" s="80" t="s">
        <v>0</v>
      </c>
      <c r="B5" s="81" t="s">
        <v>42</v>
      </c>
      <c r="C5" s="93">
        <f>SUM(C6+C11+C30+C41+C51+C72+C84+C88+C92+C96+C107+C169+C179+C197+C220+C242+C261+C267+C271)</f>
        <v>133763561.18000001</v>
      </c>
      <c r="D5" s="93">
        <f>SUM(D6+D11+D30+D41+D51+D72+D84+D88+D92+D96+D107+D169+D179+D197+D220+D242+D261+D267+D271)</f>
        <v>142791856.91999999</v>
      </c>
      <c r="E5" s="82">
        <f t="shared" ref="E5:E16" si="0">SUM(D5/C5)</f>
        <v>1.0674944331651801</v>
      </c>
      <c r="F5" s="13"/>
    </row>
    <row r="6" spans="1:8" s="17" customFormat="1" ht="24.9" customHeight="1" thickBot="1" x14ac:dyDescent="0.35">
      <c r="A6" s="15" t="s">
        <v>0</v>
      </c>
      <c r="B6" s="83" t="s">
        <v>4</v>
      </c>
      <c r="C6" s="84">
        <f>SUM(C7)</f>
        <v>461000</v>
      </c>
      <c r="D6" s="84">
        <f>SUM(D7)</f>
        <v>457022.00999999995</v>
      </c>
      <c r="E6" s="85">
        <f t="shared" si="0"/>
        <v>0.99137095444685452</v>
      </c>
      <c r="F6" s="16"/>
    </row>
    <row r="7" spans="1:8" s="25" customFormat="1" ht="24" customHeight="1" thickTop="1" x14ac:dyDescent="0.3">
      <c r="A7" s="18" t="s">
        <v>43</v>
      </c>
      <c r="B7" s="19" t="s">
        <v>2</v>
      </c>
      <c r="C7" s="62">
        <f>SUM(C8:C10)</f>
        <v>461000</v>
      </c>
      <c r="D7" s="62">
        <f>SUM(D8:D10)</f>
        <v>457022.00999999995</v>
      </c>
      <c r="E7" s="72">
        <f t="shared" si="0"/>
        <v>0.99137095444685452</v>
      </c>
      <c r="F7" s="24"/>
    </row>
    <row r="8" spans="1:8" s="27" customFormat="1" ht="15" customHeight="1" x14ac:dyDescent="0.25">
      <c r="A8" s="20" t="s">
        <v>47</v>
      </c>
      <c r="B8" s="21" t="s">
        <v>44</v>
      </c>
      <c r="C8" s="61">
        <v>440000</v>
      </c>
      <c r="D8" s="61">
        <v>431660.47</v>
      </c>
      <c r="E8" s="73">
        <f t="shared" si="0"/>
        <v>0.98104652272727266</v>
      </c>
      <c r="F8" s="26"/>
    </row>
    <row r="9" spans="1:8" s="27" customFormat="1" ht="15" customHeight="1" x14ac:dyDescent="0.25">
      <c r="A9" s="20" t="s">
        <v>70</v>
      </c>
      <c r="B9" s="132" t="s">
        <v>71</v>
      </c>
      <c r="C9" s="61">
        <v>0</v>
      </c>
      <c r="D9" s="61">
        <v>15</v>
      </c>
      <c r="E9" s="73"/>
      <c r="F9" s="26"/>
    </row>
    <row r="10" spans="1:8" s="27" customFormat="1" ht="17.25" customHeight="1" x14ac:dyDescent="0.25">
      <c r="A10" s="20" t="s">
        <v>51</v>
      </c>
      <c r="B10" s="21" t="s">
        <v>69</v>
      </c>
      <c r="C10" s="61">
        <v>21000</v>
      </c>
      <c r="D10" s="61">
        <v>25346.54</v>
      </c>
      <c r="E10" s="73">
        <f t="shared" si="0"/>
        <v>1.2069780952380953</v>
      </c>
      <c r="F10" s="26"/>
    </row>
    <row r="11" spans="1:8" s="17" customFormat="1" ht="36.75" customHeight="1" thickBot="1" x14ac:dyDescent="0.35">
      <c r="A11" s="15" t="s">
        <v>0</v>
      </c>
      <c r="B11" s="83" t="s">
        <v>115</v>
      </c>
      <c r="C11" s="84">
        <f>SUM(C12+C24+C20)</f>
        <v>3140569</v>
      </c>
      <c r="D11" s="84">
        <f>SUM(D12+D24+D20)</f>
        <v>6102987.0099999998</v>
      </c>
      <c r="E11" s="85">
        <f t="shared" si="0"/>
        <v>1.9432742951993731</v>
      </c>
      <c r="F11" s="16"/>
    </row>
    <row r="12" spans="1:8" s="17" customFormat="1" ht="32.25" customHeight="1" thickTop="1" x14ac:dyDescent="0.3">
      <c r="A12" s="18" t="s">
        <v>60</v>
      </c>
      <c r="B12" s="19" t="s">
        <v>61</v>
      </c>
      <c r="C12" s="62">
        <f>SUM(C13:C19)</f>
        <v>865050</v>
      </c>
      <c r="D12" s="62">
        <f>SUM(D13:D19)</f>
        <v>885810.65999999992</v>
      </c>
      <c r="E12" s="72">
        <f t="shared" si="0"/>
        <v>1.0239993757586265</v>
      </c>
      <c r="F12" s="28"/>
    </row>
    <row r="13" spans="1:8" s="27" customFormat="1" ht="31.2" customHeight="1" x14ac:dyDescent="0.25">
      <c r="A13" s="20" t="s">
        <v>87</v>
      </c>
      <c r="B13" s="21" t="s">
        <v>88</v>
      </c>
      <c r="C13" s="61">
        <v>386000</v>
      </c>
      <c r="D13" s="61">
        <v>454778.93</v>
      </c>
      <c r="E13" s="73">
        <f t="shared" si="0"/>
        <v>1.1781837564766839</v>
      </c>
      <c r="F13" s="26"/>
    </row>
    <row r="14" spans="1:8" s="27" customFormat="1" ht="31.2" customHeight="1" x14ac:dyDescent="0.25">
      <c r="A14" s="20" t="s">
        <v>166</v>
      </c>
      <c r="B14" s="21" t="s">
        <v>184</v>
      </c>
      <c r="C14" s="61">
        <v>0</v>
      </c>
      <c r="D14" s="61">
        <v>350.75</v>
      </c>
      <c r="E14" s="73" t="s">
        <v>90</v>
      </c>
      <c r="F14" s="26"/>
    </row>
    <row r="15" spans="1:8" s="27" customFormat="1" ht="30.75" customHeight="1" x14ac:dyDescent="0.25">
      <c r="A15" s="20" t="s">
        <v>129</v>
      </c>
      <c r="B15" s="21" t="s">
        <v>254</v>
      </c>
      <c r="C15" s="61">
        <v>0</v>
      </c>
      <c r="D15" s="61">
        <v>626.4</v>
      </c>
      <c r="E15" s="73" t="s">
        <v>90</v>
      </c>
      <c r="F15" s="26"/>
    </row>
    <row r="16" spans="1:8" s="27" customFormat="1" ht="15.75" customHeight="1" x14ac:dyDescent="0.25">
      <c r="A16" s="20" t="s">
        <v>70</v>
      </c>
      <c r="B16" s="132" t="s">
        <v>71</v>
      </c>
      <c r="C16" s="61">
        <v>550</v>
      </c>
      <c r="D16" s="61">
        <v>2750.25</v>
      </c>
      <c r="E16" s="73">
        <f t="shared" si="0"/>
        <v>5.000454545454545</v>
      </c>
      <c r="F16" s="26"/>
    </row>
    <row r="17" spans="1:6" s="27" customFormat="1" ht="18" customHeight="1" x14ac:dyDescent="0.25">
      <c r="A17" s="20" t="s">
        <v>51</v>
      </c>
      <c r="B17" s="21" t="s">
        <v>69</v>
      </c>
      <c r="C17" s="61">
        <v>15500</v>
      </c>
      <c r="D17" s="61">
        <v>25832.6</v>
      </c>
      <c r="E17" s="73">
        <f t="shared" ref="E17:E40" si="1">SUM(D17/C17)</f>
        <v>1.6666193548387096</v>
      </c>
      <c r="F17" s="26"/>
    </row>
    <row r="18" spans="1:6" s="27" customFormat="1" ht="47.25" customHeight="1" x14ac:dyDescent="0.25">
      <c r="A18" s="20" t="s">
        <v>180</v>
      </c>
      <c r="B18" s="21" t="s">
        <v>181</v>
      </c>
      <c r="C18" s="61">
        <v>298000</v>
      </c>
      <c r="D18" s="61">
        <v>277646.73</v>
      </c>
      <c r="E18" s="73">
        <f t="shared" si="1"/>
        <v>0.9317004362416107</v>
      </c>
      <c r="F18" s="26"/>
    </row>
    <row r="19" spans="1:6" s="27" customFormat="1" ht="48" customHeight="1" x14ac:dyDescent="0.25">
      <c r="A19" s="20" t="s">
        <v>63</v>
      </c>
      <c r="B19" s="29" t="s">
        <v>86</v>
      </c>
      <c r="C19" s="61">
        <v>165000</v>
      </c>
      <c r="D19" s="61">
        <v>123825</v>
      </c>
      <c r="E19" s="73">
        <f t="shared" si="1"/>
        <v>0.75045454545454549</v>
      </c>
      <c r="F19" s="26"/>
    </row>
    <row r="20" spans="1:6" s="17" customFormat="1" ht="21.75" customHeight="1" x14ac:dyDescent="0.3">
      <c r="A20" s="18" t="s">
        <v>167</v>
      </c>
      <c r="B20" s="19" t="s">
        <v>224</v>
      </c>
      <c r="C20" s="62">
        <f>SUM(C21:C23)</f>
        <v>2255169</v>
      </c>
      <c r="D20" s="62">
        <f>SUM(D21:D23)</f>
        <v>5194464.68</v>
      </c>
      <c r="E20" s="72">
        <f t="shared" si="1"/>
        <v>2.3033593845960101</v>
      </c>
      <c r="F20" s="28"/>
    </row>
    <row r="21" spans="1:6" s="27" customFormat="1" ht="51" customHeight="1" x14ac:dyDescent="0.25">
      <c r="A21" s="20" t="s">
        <v>168</v>
      </c>
      <c r="B21" s="21" t="s">
        <v>174</v>
      </c>
      <c r="C21" s="61">
        <v>403969</v>
      </c>
      <c r="D21" s="61">
        <v>403969</v>
      </c>
      <c r="E21" s="73">
        <f t="shared" si="1"/>
        <v>1</v>
      </c>
      <c r="F21" s="26"/>
    </row>
    <row r="22" spans="1:6" s="27" customFormat="1" ht="51" customHeight="1" x14ac:dyDescent="0.25">
      <c r="A22" s="20" t="s">
        <v>63</v>
      </c>
      <c r="B22" s="21" t="s">
        <v>86</v>
      </c>
      <c r="C22" s="61">
        <v>311000</v>
      </c>
      <c r="D22" s="61">
        <v>311000</v>
      </c>
      <c r="E22" s="73">
        <f t="shared" si="1"/>
        <v>1</v>
      </c>
      <c r="F22" s="26"/>
    </row>
    <row r="23" spans="1:6" s="27" customFormat="1" ht="51" customHeight="1" x14ac:dyDescent="0.25">
      <c r="A23" s="20" t="s">
        <v>182</v>
      </c>
      <c r="B23" s="21" t="s">
        <v>183</v>
      </c>
      <c r="C23" s="61">
        <v>1540200</v>
      </c>
      <c r="D23" s="61">
        <v>4479495.68</v>
      </c>
      <c r="E23" s="73">
        <f t="shared" si="1"/>
        <v>2.9083857161407609</v>
      </c>
      <c r="F23" s="26"/>
    </row>
    <row r="24" spans="1:6" s="17" customFormat="1" ht="21" customHeight="1" x14ac:dyDescent="0.3">
      <c r="A24" s="18" t="s">
        <v>108</v>
      </c>
      <c r="B24" s="19" t="s">
        <v>2</v>
      </c>
      <c r="C24" s="62">
        <f>SUM(C25:C27)</f>
        <v>20350</v>
      </c>
      <c r="D24" s="62">
        <f>SUM(D25:D29)</f>
        <v>22711.670000000002</v>
      </c>
      <c r="E24" s="72">
        <f t="shared" si="1"/>
        <v>1.11605257985258</v>
      </c>
      <c r="F24" s="28"/>
    </row>
    <row r="25" spans="1:6" s="27" customFormat="1" ht="39" customHeight="1" x14ac:dyDescent="0.25">
      <c r="A25" s="20" t="s">
        <v>87</v>
      </c>
      <c r="B25" s="21" t="s">
        <v>88</v>
      </c>
      <c r="C25" s="61">
        <v>20000</v>
      </c>
      <c r="D25" s="61">
        <v>19232.86</v>
      </c>
      <c r="E25" s="73">
        <f t="shared" si="1"/>
        <v>0.96164300000000003</v>
      </c>
      <c r="F25" s="26"/>
    </row>
    <row r="26" spans="1:6" s="27" customFormat="1" ht="35.25" customHeight="1" x14ac:dyDescent="0.25">
      <c r="A26" s="20" t="s">
        <v>129</v>
      </c>
      <c r="B26" s="21" t="s">
        <v>130</v>
      </c>
      <c r="C26" s="61">
        <v>0</v>
      </c>
      <c r="D26" s="61">
        <v>69.599999999999994</v>
      </c>
      <c r="E26" s="74" t="s">
        <v>90</v>
      </c>
      <c r="F26" s="26"/>
    </row>
    <row r="27" spans="1:6" s="27" customFormat="1" ht="18.75" customHeight="1" x14ac:dyDescent="0.25">
      <c r="A27" s="20" t="s">
        <v>47</v>
      </c>
      <c r="B27" s="21" t="s">
        <v>44</v>
      </c>
      <c r="C27" s="61">
        <v>350</v>
      </c>
      <c r="D27" s="61">
        <v>610</v>
      </c>
      <c r="E27" s="73">
        <f t="shared" si="1"/>
        <v>1.7428571428571429</v>
      </c>
      <c r="F27" s="26"/>
    </row>
    <row r="28" spans="1:6" s="27" customFormat="1" ht="20.25" customHeight="1" x14ac:dyDescent="0.25">
      <c r="A28" s="20" t="s">
        <v>173</v>
      </c>
      <c r="B28" s="21" t="s">
        <v>178</v>
      </c>
      <c r="C28" s="61">
        <v>0</v>
      </c>
      <c r="D28" s="61">
        <v>2774.06</v>
      </c>
      <c r="E28" s="74" t="s">
        <v>90</v>
      </c>
      <c r="F28" s="26"/>
    </row>
    <row r="29" spans="1:6" s="27" customFormat="1" ht="28.5" customHeight="1" x14ac:dyDescent="0.25">
      <c r="A29" s="20" t="s">
        <v>70</v>
      </c>
      <c r="B29" s="21" t="s">
        <v>71</v>
      </c>
      <c r="C29" s="61">
        <v>0</v>
      </c>
      <c r="D29" s="61">
        <v>25.15</v>
      </c>
      <c r="E29" s="74" t="s">
        <v>90</v>
      </c>
      <c r="F29" s="26"/>
    </row>
    <row r="30" spans="1:6" s="17" customFormat="1" ht="29.25" customHeight="1" thickBot="1" x14ac:dyDescent="0.35">
      <c r="A30" s="15" t="s">
        <v>0</v>
      </c>
      <c r="B30" s="86" t="s">
        <v>5</v>
      </c>
      <c r="C30" s="87">
        <f t="shared" ref="C30:D30" si="2">SUM(C31)</f>
        <v>1461437</v>
      </c>
      <c r="D30" s="87">
        <f t="shared" si="2"/>
        <v>1434919.71</v>
      </c>
      <c r="E30" s="85">
        <f t="shared" si="1"/>
        <v>0.98185533143063985</v>
      </c>
      <c r="F30" s="37"/>
    </row>
    <row r="31" spans="1:6" s="25" customFormat="1" ht="34.5" customHeight="1" thickTop="1" x14ac:dyDescent="0.3">
      <c r="A31" s="18" t="s">
        <v>17</v>
      </c>
      <c r="B31" s="19" t="s">
        <v>6</v>
      </c>
      <c r="C31" s="62">
        <f>SUM(C32:C40)</f>
        <v>1461437</v>
      </c>
      <c r="D31" s="62">
        <f>SUM(D32:D40)</f>
        <v>1434919.71</v>
      </c>
      <c r="E31" s="72">
        <f t="shared" si="1"/>
        <v>0.98185533143063985</v>
      </c>
      <c r="F31" s="24"/>
    </row>
    <row r="32" spans="1:6" s="27" customFormat="1" ht="18" customHeight="1" x14ac:dyDescent="0.25">
      <c r="A32" s="20" t="s">
        <v>62</v>
      </c>
      <c r="B32" s="29" t="s">
        <v>116</v>
      </c>
      <c r="C32" s="61">
        <v>24263</v>
      </c>
      <c r="D32" s="61">
        <v>24263.18</v>
      </c>
      <c r="E32" s="73">
        <f t="shared" si="1"/>
        <v>1.0000074187033756</v>
      </c>
      <c r="F32" s="26"/>
    </row>
    <row r="33" spans="1:6" s="27" customFormat="1" ht="16.5" customHeight="1" x14ac:dyDescent="0.25">
      <c r="A33" s="20" t="s">
        <v>49</v>
      </c>
      <c r="B33" s="29" t="s">
        <v>36</v>
      </c>
      <c r="C33" s="61">
        <v>73211</v>
      </c>
      <c r="D33" s="61">
        <v>82587.58</v>
      </c>
      <c r="E33" s="73">
        <f t="shared" si="1"/>
        <v>1.1280761087814672</v>
      </c>
      <c r="F33" s="26"/>
    </row>
    <row r="34" spans="1:6" s="27" customFormat="1" ht="48.6" customHeight="1" x14ac:dyDescent="0.25">
      <c r="A34" s="20" t="s">
        <v>159</v>
      </c>
      <c r="B34" s="29" t="s">
        <v>160</v>
      </c>
      <c r="C34" s="61">
        <v>730</v>
      </c>
      <c r="D34" s="61">
        <v>481.69</v>
      </c>
      <c r="E34" s="73">
        <f t="shared" si="1"/>
        <v>0.6598493150684932</v>
      </c>
      <c r="F34" s="26"/>
    </row>
    <row r="35" spans="1:6" s="27" customFormat="1" ht="16.5" customHeight="1" x14ac:dyDescent="0.25">
      <c r="A35" s="20" t="s">
        <v>50</v>
      </c>
      <c r="B35" s="29" t="s">
        <v>59</v>
      </c>
      <c r="C35" s="61">
        <v>10000</v>
      </c>
      <c r="D35" s="61">
        <v>6296.9</v>
      </c>
      <c r="E35" s="73">
        <f t="shared" si="1"/>
        <v>0.62968999999999997</v>
      </c>
      <c r="F35" s="26"/>
    </row>
    <row r="36" spans="1:6" s="27" customFormat="1" ht="16.5" customHeight="1" x14ac:dyDescent="0.25">
      <c r="A36" s="20" t="s">
        <v>173</v>
      </c>
      <c r="B36" s="78" t="s">
        <v>178</v>
      </c>
      <c r="C36" s="61">
        <v>110000</v>
      </c>
      <c r="D36" s="61">
        <v>52428</v>
      </c>
      <c r="E36" s="73">
        <f t="shared" si="1"/>
        <v>0.47661818181818183</v>
      </c>
      <c r="F36" s="26"/>
    </row>
    <row r="37" spans="1:6" s="27" customFormat="1" ht="16.5" customHeight="1" x14ac:dyDescent="0.25">
      <c r="A37" s="20" t="s">
        <v>70</v>
      </c>
      <c r="B37" s="78" t="s">
        <v>71</v>
      </c>
      <c r="C37" s="61">
        <v>0</v>
      </c>
      <c r="D37" s="61">
        <v>2.6</v>
      </c>
      <c r="E37" s="74" t="s">
        <v>90</v>
      </c>
      <c r="F37" s="26"/>
    </row>
    <row r="38" spans="1:6" s="27" customFormat="1" ht="15" customHeight="1" x14ac:dyDescent="0.25">
      <c r="A38" s="20" t="s">
        <v>127</v>
      </c>
      <c r="B38" s="78" t="s">
        <v>128</v>
      </c>
      <c r="C38" s="61">
        <v>0</v>
      </c>
      <c r="D38" s="61">
        <v>266.38</v>
      </c>
      <c r="E38" s="74" t="s">
        <v>90</v>
      </c>
      <c r="F38" s="26"/>
    </row>
    <row r="39" spans="1:6" s="27" customFormat="1" ht="48" customHeight="1" x14ac:dyDescent="0.25">
      <c r="A39" s="20" t="s">
        <v>46</v>
      </c>
      <c r="B39" s="21" t="s">
        <v>25</v>
      </c>
      <c r="C39" s="61">
        <v>268533</v>
      </c>
      <c r="D39" s="61">
        <v>263132.67</v>
      </c>
      <c r="E39" s="73">
        <f t="shared" si="1"/>
        <v>0.97988951078638376</v>
      </c>
      <c r="F39" s="26"/>
    </row>
    <row r="40" spans="1:6" s="27" customFormat="1" ht="50.25" customHeight="1" x14ac:dyDescent="0.25">
      <c r="A40" s="20" t="s">
        <v>48</v>
      </c>
      <c r="B40" s="29" t="s">
        <v>76</v>
      </c>
      <c r="C40" s="61">
        <v>974700</v>
      </c>
      <c r="D40" s="61">
        <v>1005460.71</v>
      </c>
      <c r="E40" s="73">
        <f t="shared" si="1"/>
        <v>1.0315591566635887</v>
      </c>
      <c r="F40" s="26"/>
    </row>
    <row r="41" spans="1:6" s="17" customFormat="1" ht="40.5" customHeight="1" thickBot="1" x14ac:dyDescent="0.35">
      <c r="A41" s="15"/>
      <c r="B41" s="86" t="s">
        <v>7</v>
      </c>
      <c r="C41" s="87">
        <f>SUM(C42+C44+C47)</f>
        <v>1717160</v>
      </c>
      <c r="D41" s="87">
        <f>SUM(D42+D44+D47)</f>
        <v>2266850.4400000004</v>
      </c>
      <c r="E41" s="85">
        <f t="shared" ref="E41:E44" si="3">SUM(D41/C41)</f>
        <v>1.3201160287917262</v>
      </c>
      <c r="F41" s="37"/>
    </row>
    <row r="42" spans="1:6" s="25" customFormat="1" ht="41.25" customHeight="1" thickTop="1" x14ac:dyDescent="0.3">
      <c r="A42" s="18" t="s">
        <v>117</v>
      </c>
      <c r="B42" s="19" t="s">
        <v>118</v>
      </c>
      <c r="C42" s="62">
        <f>SUM(C43)</f>
        <v>359775</v>
      </c>
      <c r="D42" s="62">
        <f>SUM(D43)</f>
        <v>359775</v>
      </c>
      <c r="E42" s="72">
        <f t="shared" si="3"/>
        <v>1</v>
      </c>
      <c r="F42" s="24"/>
    </row>
    <row r="43" spans="1:6" s="27" customFormat="1" ht="59.25" customHeight="1" x14ac:dyDescent="0.25">
      <c r="A43" s="20" t="s">
        <v>46</v>
      </c>
      <c r="B43" s="21" t="s">
        <v>25</v>
      </c>
      <c r="C43" s="61">
        <v>359775</v>
      </c>
      <c r="D43" s="61">
        <v>359775</v>
      </c>
      <c r="E43" s="73">
        <f t="shared" si="3"/>
        <v>1</v>
      </c>
      <c r="F43" s="26"/>
    </row>
    <row r="44" spans="1:6" s="25" customFormat="1" ht="17.25" customHeight="1" x14ac:dyDescent="0.3">
      <c r="A44" s="18" t="s">
        <v>18</v>
      </c>
      <c r="B44" s="19" t="s">
        <v>8</v>
      </c>
      <c r="C44" s="62">
        <f>SUM(C46:C46)</f>
        <v>557385</v>
      </c>
      <c r="D44" s="62">
        <f>SUM(D45:D46)</f>
        <v>557248.80000000005</v>
      </c>
      <c r="E44" s="72">
        <f t="shared" si="3"/>
        <v>0.99975564466212774</v>
      </c>
      <c r="F44" s="24"/>
    </row>
    <row r="45" spans="1:6" s="25" customFormat="1" ht="18" customHeight="1" x14ac:dyDescent="0.3">
      <c r="A45" s="124" t="s">
        <v>70</v>
      </c>
      <c r="B45" s="78" t="s">
        <v>71</v>
      </c>
      <c r="C45" s="125">
        <v>0</v>
      </c>
      <c r="D45" s="125">
        <v>5.15</v>
      </c>
      <c r="E45" s="118" t="s">
        <v>90</v>
      </c>
      <c r="F45" s="24"/>
    </row>
    <row r="46" spans="1:6" s="27" customFormat="1" ht="47.4" customHeight="1" x14ac:dyDescent="0.25">
      <c r="A46" s="20" t="s">
        <v>46</v>
      </c>
      <c r="B46" s="21" t="s">
        <v>25</v>
      </c>
      <c r="C46" s="61">
        <v>557385</v>
      </c>
      <c r="D46" s="61">
        <v>557243.65</v>
      </c>
      <c r="E46" s="73">
        <f>SUM(D46/C46)</f>
        <v>0.99974640508804513</v>
      </c>
      <c r="F46" s="26"/>
    </row>
    <row r="47" spans="1:6" s="25" customFormat="1" ht="24.6" customHeight="1" x14ac:dyDescent="0.3">
      <c r="A47" s="18" t="s">
        <v>93</v>
      </c>
      <c r="B47" s="19" t="s">
        <v>2</v>
      </c>
      <c r="C47" s="62">
        <f>SUM(C49:C49)</f>
        <v>800000</v>
      </c>
      <c r="D47" s="62">
        <f>SUM(D48:D50)</f>
        <v>1349826.6400000001</v>
      </c>
      <c r="E47" s="72">
        <f>SUM(D47/C47)</f>
        <v>1.6872833000000003</v>
      </c>
      <c r="F47" s="24"/>
    </row>
    <row r="48" spans="1:6" s="25" customFormat="1" ht="47.25" customHeight="1" x14ac:dyDescent="0.3">
      <c r="A48" s="124" t="s">
        <v>91</v>
      </c>
      <c r="B48" s="116" t="s">
        <v>258</v>
      </c>
      <c r="C48" s="125">
        <v>0</v>
      </c>
      <c r="D48" s="125">
        <v>306</v>
      </c>
      <c r="E48" s="118" t="s">
        <v>90</v>
      </c>
      <c r="F48" s="24"/>
    </row>
    <row r="49" spans="1:6" s="27" customFormat="1" ht="17.25" customHeight="1" x14ac:dyDescent="0.25">
      <c r="A49" s="20" t="s">
        <v>50</v>
      </c>
      <c r="B49" s="21" t="s">
        <v>41</v>
      </c>
      <c r="C49" s="61">
        <v>800000</v>
      </c>
      <c r="D49" s="61">
        <v>1349503.83</v>
      </c>
      <c r="E49" s="73">
        <f>SUM(D49/C49)</f>
        <v>1.6868797875000001</v>
      </c>
      <c r="F49" s="26"/>
    </row>
    <row r="50" spans="1:6" s="27" customFormat="1" ht="17.25" customHeight="1" x14ac:dyDescent="0.25">
      <c r="A50" s="20" t="s">
        <v>70</v>
      </c>
      <c r="B50" s="21" t="s">
        <v>71</v>
      </c>
      <c r="C50" s="61">
        <v>0</v>
      </c>
      <c r="D50" s="61">
        <v>16.809999999999999</v>
      </c>
      <c r="E50" s="74" t="s">
        <v>90</v>
      </c>
      <c r="F50" s="26"/>
    </row>
    <row r="51" spans="1:6" s="17" customFormat="1" ht="42" customHeight="1" thickBot="1" x14ac:dyDescent="0.35">
      <c r="A51" s="41"/>
      <c r="B51" s="88" t="s">
        <v>9</v>
      </c>
      <c r="C51" s="84">
        <f>SUM(C52+C54+C69)</f>
        <v>3084846.56</v>
      </c>
      <c r="D51" s="84">
        <f>SUM(D52+D54+D69)</f>
        <v>3253041.82</v>
      </c>
      <c r="E51" s="85">
        <f>SUM(D51/C51)</f>
        <v>1.054523055435211</v>
      </c>
      <c r="F51" s="16"/>
    </row>
    <row r="52" spans="1:6" s="36" customFormat="1" ht="36" customHeight="1" thickTop="1" x14ac:dyDescent="0.3">
      <c r="A52" s="18" t="s">
        <v>19</v>
      </c>
      <c r="B52" s="23" t="s">
        <v>10</v>
      </c>
      <c r="C52" s="65">
        <f>SUM(C53)</f>
        <v>256516</v>
      </c>
      <c r="D52" s="65">
        <f>SUM(D53)</f>
        <v>256516</v>
      </c>
      <c r="E52" s="72">
        <f t="shared" ref="E52:E72" si="4">SUM(D52/C52)</f>
        <v>1</v>
      </c>
      <c r="F52" s="35"/>
    </row>
    <row r="53" spans="1:6" s="27" customFormat="1" ht="47.4" customHeight="1" x14ac:dyDescent="0.25">
      <c r="A53" s="20" t="s">
        <v>46</v>
      </c>
      <c r="B53" s="21" t="s">
        <v>25</v>
      </c>
      <c r="C53" s="61">
        <v>256516</v>
      </c>
      <c r="D53" s="61">
        <v>256516</v>
      </c>
      <c r="E53" s="73">
        <f t="shared" si="4"/>
        <v>1</v>
      </c>
      <c r="F53" s="26"/>
    </row>
    <row r="54" spans="1:6" s="36" customFormat="1" ht="27" customHeight="1" x14ac:dyDescent="0.3">
      <c r="A54" s="18" t="s">
        <v>20</v>
      </c>
      <c r="B54" s="23" t="s">
        <v>3</v>
      </c>
      <c r="C54" s="65">
        <f>SUM(C55:C67)</f>
        <v>2735560.56</v>
      </c>
      <c r="D54" s="65">
        <f>SUM(D55:D68)</f>
        <v>2908103.32</v>
      </c>
      <c r="E54" s="72">
        <f t="shared" si="4"/>
        <v>1.0630740048394323</v>
      </c>
      <c r="F54" s="35"/>
    </row>
    <row r="55" spans="1:6" s="27" customFormat="1" ht="18.75" customHeight="1" x14ac:dyDescent="0.25">
      <c r="A55" s="20" t="s">
        <v>53</v>
      </c>
      <c r="B55" s="21" t="s">
        <v>39</v>
      </c>
      <c r="C55" s="61">
        <v>2314120</v>
      </c>
      <c r="D55" s="61">
        <v>2492297.11</v>
      </c>
      <c r="E55" s="73">
        <f t="shared" si="4"/>
        <v>1.0769956225260573</v>
      </c>
      <c r="F55" s="26"/>
    </row>
    <row r="56" spans="1:6" s="27" customFormat="1" ht="33" customHeight="1" x14ac:dyDescent="0.25">
      <c r="A56" s="20" t="s">
        <v>166</v>
      </c>
      <c r="B56" s="21" t="s">
        <v>184</v>
      </c>
      <c r="C56" s="61">
        <v>5000</v>
      </c>
      <c r="D56" s="61">
        <v>5600</v>
      </c>
      <c r="E56" s="73">
        <f t="shared" si="4"/>
        <v>1.1200000000000001</v>
      </c>
      <c r="F56" s="26"/>
    </row>
    <row r="57" spans="1:6" s="27" customFormat="1" ht="19.5" customHeight="1" x14ac:dyDescent="0.25">
      <c r="A57" s="20" t="s">
        <v>119</v>
      </c>
      <c r="B57" s="21" t="s">
        <v>120</v>
      </c>
      <c r="C57" s="61">
        <v>61200</v>
      </c>
      <c r="D57" s="61">
        <v>38092.199999999997</v>
      </c>
      <c r="E57" s="73">
        <f t="shared" si="4"/>
        <v>0.62242156862745091</v>
      </c>
      <c r="F57" s="26"/>
    </row>
    <row r="58" spans="1:6" s="27" customFormat="1" ht="33.75" customHeight="1" x14ac:dyDescent="0.25">
      <c r="A58" s="20" t="s">
        <v>129</v>
      </c>
      <c r="B58" s="21" t="s">
        <v>130</v>
      </c>
      <c r="C58" s="61">
        <v>500</v>
      </c>
      <c r="D58" s="61">
        <v>0</v>
      </c>
      <c r="E58" s="73">
        <f t="shared" si="4"/>
        <v>0</v>
      </c>
      <c r="F58" s="26"/>
    </row>
    <row r="59" spans="1:6" s="27" customFormat="1" ht="16.95" customHeight="1" x14ac:dyDescent="0.25">
      <c r="A59" s="20" t="s">
        <v>121</v>
      </c>
      <c r="B59" s="21" t="s">
        <v>122</v>
      </c>
      <c r="C59" s="61">
        <v>289800</v>
      </c>
      <c r="D59" s="61">
        <v>315640</v>
      </c>
      <c r="E59" s="73">
        <f t="shared" si="4"/>
        <v>1.0891649413388544</v>
      </c>
      <c r="F59" s="26"/>
    </row>
    <row r="60" spans="1:6" s="27" customFormat="1" ht="15.6" x14ac:dyDescent="0.25">
      <c r="A60" s="20" t="s">
        <v>47</v>
      </c>
      <c r="B60" s="29" t="s">
        <v>40</v>
      </c>
      <c r="C60" s="61">
        <v>2500</v>
      </c>
      <c r="D60" s="61">
        <v>1870</v>
      </c>
      <c r="E60" s="73">
        <f t="shared" si="4"/>
        <v>0.748</v>
      </c>
      <c r="F60" s="26"/>
    </row>
    <row r="61" spans="1:6" s="27" customFormat="1" ht="15.6" x14ac:dyDescent="0.25">
      <c r="A61" s="20" t="s">
        <v>49</v>
      </c>
      <c r="B61" s="29" t="s">
        <v>151</v>
      </c>
      <c r="C61" s="61">
        <v>10627</v>
      </c>
      <c r="D61" s="61">
        <v>8640</v>
      </c>
      <c r="E61" s="73">
        <f t="shared" si="4"/>
        <v>0.81302343088359841</v>
      </c>
      <c r="F61" s="26"/>
    </row>
    <row r="62" spans="1:6" s="27" customFormat="1" ht="15.6" x14ac:dyDescent="0.25">
      <c r="A62" s="20" t="s">
        <v>50</v>
      </c>
      <c r="B62" s="21" t="s">
        <v>41</v>
      </c>
      <c r="C62" s="61">
        <v>10000</v>
      </c>
      <c r="D62" s="61">
        <v>10839.84</v>
      </c>
      <c r="E62" s="73">
        <f t="shared" si="4"/>
        <v>1.0839840000000001</v>
      </c>
      <c r="F62" s="26"/>
    </row>
    <row r="63" spans="1:6" s="27" customFormat="1" ht="15.75" customHeight="1" x14ac:dyDescent="0.25">
      <c r="A63" s="20" t="s">
        <v>173</v>
      </c>
      <c r="B63" s="21" t="s">
        <v>178</v>
      </c>
      <c r="C63" s="61">
        <v>0</v>
      </c>
      <c r="D63" s="61">
        <v>411.39</v>
      </c>
      <c r="E63" s="74" t="s">
        <v>90</v>
      </c>
      <c r="F63" s="26"/>
    </row>
    <row r="64" spans="1:6" s="27" customFormat="1" ht="16.5" customHeight="1" x14ac:dyDescent="0.3">
      <c r="A64" s="124" t="s">
        <v>70</v>
      </c>
      <c r="B64" s="21" t="s">
        <v>71</v>
      </c>
      <c r="C64" s="153">
        <v>0</v>
      </c>
      <c r="D64" s="153">
        <v>1834.19</v>
      </c>
      <c r="E64" s="144"/>
      <c r="F64" s="26"/>
    </row>
    <row r="65" spans="1:6" s="27" customFormat="1" ht="18" customHeight="1" x14ac:dyDescent="0.25">
      <c r="A65" s="20" t="s">
        <v>127</v>
      </c>
      <c r="B65" s="21" t="s">
        <v>128</v>
      </c>
      <c r="C65" s="61">
        <v>0</v>
      </c>
      <c r="D65" s="61">
        <v>4360.9799999999996</v>
      </c>
      <c r="E65" s="74" t="s">
        <v>90</v>
      </c>
      <c r="F65" s="26"/>
    </row>
    <row r="66" spans="1:6" s="27" customFormat="1" ht="16.95" customHeight="1" x14ac:dyDescent="0.25">
      <c r="A66" s="20" t="s">
        <v>51</v>
      </c>
      <c r="B66" s="29" t="s">
        <v>69</v>
      </c>
      <c r="C66" s="61">
        <v>19450</v>
      </c>
      <c r="D66" s="61">
        <v>6104.73</v>
      </c>
      <c r="E66" s="73">
        <f t="shared" si="4"/>
        <v>0.31386786632390745</v>
      </c>
      <c r="F66" s="26"/>
    </row>
    <row r="67" spans="1:6" s="27" customFormat="1" ht="47.25" customHeight="1" x14ac:dyDescent="0.25">
      <c r="A67" s="20" t="s">
        <v>161</v>
      </c>
      <c r="B67" s="78" t="s">
        <v>185</v>
      </c>
      <c r="C67" s="61">
        <v>22363.56</v>
      </c>
      <c r="D67" s="61">
        <v>22363.56</v>
      </c>
      <c r="E67" s="73">
        <f t="shared" si="4"/>
        <v>1</v>
      </c>
      <c r="F67" s="26"/>
    </row>
    <row r="68" spans="1:6" s="27" customFormat="1" ht="27" customHeight="1" x14ac:dyDescent="0.25">
      <c r="A68" s="20" t="s">
        <v>255</v>
      </c>
      <c r="B68" s="29" t="s">
        <v>256</v>
      </c>
      <c r="C68" s="61">
        <v>0</v>
      </c>
      <c r="D68" s="61">
        <v>49.32</v>
      </c>
      <c r="E68" s="73" t="s">
        <v>90</v>
      </c>
      <c r="F68" s="26"/>
    </row>
    <row r="69" spans="1:6" s="36" customFormat="1" ht="23.1" customHeight="1" x14ac:dyDescent="0.3">
      <c r="A69" s="18" t="s">
        <v>21</v>
      </c>
      <c r="B69" s="23" t="s">
        <v>94</v>
      </c>
      <c r="C69" s="65">
        <f t="shared" ref="C69:D69" si="5">SUM(C70:C71)</f>
        <v>92770</v>
      </c>
      <c r="D69" s="65">
        <f t="shared" si="5"/>
        <v>88422.5</v>
      </c>
      <c r="E69" s="72">
        <f t="shared" si="4"/>
        <v>0.95313678991053141</v>
      </c>
      <c r="F69" s="35"/>
    </row>
    <row r="70" spans="1:6" s="27" customFormat="1" ht="51" customHeight="1" x14ac:dyDescent="0.25">
      <c r="A70" s="20" t="s">
        <v>46</v>
      </c>
      <c r="B70" s="21" t="s">
        <v>25</v>
      </c>
      <c r="C70" s="61">
        <v>54430</v>
      </c>
      <c r="D70" s="61">
        <v>53571.9</v>
      </c>
      <c r="E70" s="73">
        <f t="shared" si="4"/>
        <v>0.98423479698695571</v>
      </c>
      <c r="F70" s="26"/>
    </row>
    <row r="71" spans="1:6" s="27" customFormat="1" ht="50.25" customHeight="1" x14ac:dyDescent="0.25">
      <c r="A71" s="20" t="s">
        <v>52</v>
      </c>
      <c r="B71" s="21" t="s">
        <v>28</v>
      </c>
      <c r="C71" s="61">
        <v>38340</v>
      </c>
      <c r="D71" s="61">
        <v>34850.6</v>
      </c>
      <c r="E71" s="73">
        <f t="shared" si="4"/>
        <v>0.90898800208659358</v>
      </c>
      <c r="F71" s="26"/>
    </row>
    <row r="72" spans="1:6" s="17" customFormat="1" ht="47.25" customHeight="1" thickBot="1" x14ac:dyDescent="0.35">
      <c r="A72" s="41"/>
      <c r="B72" s="86" t="s">
        <v>11</v>
      </c>
      <c r="C72" s="87">
        <f>SUM(C73+C78+C80+C82)</f>
        <v>8279475</v>
      </c>
      <c r="D72" s="87">
        <f>SUM(D73+D78+D80+D82)</f>
        <v>8270263.0100000007</v>
      </c>
      <c r="E72" s="85">
        <f t="shared" si="4"/>
        <v>0.99888737027408148</v>
      </c>
      <c r="F72" s="37"/>
    </row>
    <row r="73" spans="1:6" s="36" customFormat="1" ht="42.75" customHeight="1" thickTop="1" x14ac:dyDescent="0.3">
      <c r="A73" s="18" t="s">
        <v>22</v>
      </c>
      <c r="B73" s="23" t="s">
        <v>12</v>
      </c>
      <c r="C73" s="65">
        <f>SUM(C75:C77)</f>
        <v>8233295</v>
      </c>
      <c r="D73" s="65">
        <f>SUM(D74:D77)</f>
        <v>8229863.0100000007</v>
      </c>
      <c r="E73" s="72">
        <f>SUM(D73/C73)</f>
        <v>0.99958315716854562</v>
      </c>
      <c r="F73" s="35"/>
    </row>
    <row r="74" spans="1:6" s="36" customFormat="1" ht="18" customHeight="1" x14ac:dyDescent="0.3">
      <c r="A74" s="124" t="s">
        <v>70</v>
      </c>
      <c r="B74" s="116" t="s">
        <v>71</v>
      </c>
      <c r="C74" s="126">
        <v>0</v>
      </c>
      <c r="D74" s="126">
        <v>25.48</v>
      </c>
      <c r="E74" s="118" t="s">
        <v>90</v>
      </c>
      <c r="F74" s="35"/>
    </row>
    <row r="75" spans="1:6" s="27" customFormat="1" ht="48" customHeight="1" x14ac:dyDescent="0.25">
      <c r="A75" s="20" t="s">
        <v>46</v>
      </c>
      <c r="B75" s="21" t="s">
        <v>25</v>
      </c>
      <c r="C75" s="61">
        <v>8158295</v>
      </c>
      <c r="D75" s="61">
        <v>8154787.5300000003</v>
      </c>
      <c r="E75" s="73">
        <f t="shared" ref="E75:E79" si="6">SUM(D75/C75)</f>
        <v>0.99957007315866864</v>
      </c>
      <c r="F75" s="26"/>
    </row>
    <row r="76" spans="1:6" s="27" customFormat="1" ht="48" customHeight="1" x14ac:dyDescent="0.25">
      <c r="A76" s="20" t="s">
        <v>48</v>
      </c>
      <c r="B76" s="21" t="s">
        <v>76</v>
      </c>
      <c r="C76" s="61">
        <v>0</v>
      </c>
      <c r="D76" s="61">
        <v>50</v>
      </c>
      <c r="E76" s="73" t="s">
        <v>90</v>
      </c>
      <c r="F76" s="26"/>
    </row>
    <row r="77" spans="1:6" s="27" customFormat="1" ht="63.75" customHeight="1" x14ac:dyDescent="0.25">
      <c r="A77" s="20" t="s">
        <v>172</v>
      </c>
      <c r="B77" s="21" t="s">
        <v>186</v>
      </c>
      <c r="C77" s="61">
        <v>75000</v>
      </c>
      <c r="D77" s="61">
        <v>75000</v>
      </c>
      <c r="E77" s="73">
        <v>0</v>
      </c>
      <c r="F77" s="26"/>
    </row>
    <row r="78" spans="1:6" s="36" customFormat="1" ht="27.75" customHeight="1" x14ac:dyDescent="0.3">
      <c r="A78" s="18" t="s">
        <v>142</v>
      </c>
      <c r="B78" s="23" t="s">
        <v>143</v>
      </c>
      <c r="C78" s="65">
        <f>SUM(C79)</f>
        <v>22000</v>
      </c>
      <c r="D78" s="65">
        <f>SUM(D79)</f>
        <v>22000</v>
      </c>
      <c r="E78" s="72">
        <f>SUM(D78/C78)</f>
        <v>1</v>
      </c>
      <c r="F78" s="35"/>
    </row>
    <row r="79" spans="1:6" s="27" customFormat="1" ht="53.25" customHeight="1" x14ac:dyDescent="0.25">
      <c r="A79" s="20" t="s">
        <v>46</v>
      </c>
      <c r="B79" s="21" t="s">
        <v>25</v>
      </c>
      <c r="C79" s="61">
        <v>22000</v>
      </c>
      <c r="D79" s="61">
        <v>22000</v>
      </c>
      <c r="E79" s="73">
        <f t="shared" si="6"/>
        <v>1</v>
      </c>
      <c r="F79" s="26"/>
    </row>
    <row r="80" spans="1:6" s="27" customFormat="1" ht="21" customHeight="1" x14ac:dyDescent="0.3">
      <c r="A80" s="18" t="s">
        <v>227</v>
      </c>
      <c r="B80" s="23" t="s">
        <v>228</v>
      </c>
      <c r="C80" s="65">
        <f>SUM(C81)</f>
        <v>11180</v>
      </c>
      <c r="D80" s="65">
        <f>SUM(D81)</f>
        <v>5400</v>
      </c>
      <c r="E80" s="72">
        <f>SUM(D80/C80)</f>
        <v>0.48300536672629696</v>
      </c>
      <c r="F80" s="26"/>
    </row>
    <row r="81" spans="1:6" s="27" customFormat="1" ht="66" customHeight="1" x14ac:dyDescent="0.25">
      <c r="A81" s="20" t="s">
        <v>229</v>
      </c>
      <c r="B81" s="21" t="s">
        <v>243</v>
      </c>
      <c r="C81" s="61">
        <v>11180</v>
      </c>
      <c r="D81" s="61">
        <v>5400</v>
      </c>
      <c r="E81" s="73">
        <f t="shared" ref="E81" si="7">SUM(D81/C81)</f>
        <v>0.48300536672629696</v>
      </c>
      <c r="F81" s="26"/>
    </row>
    <row r="82" spans="1:6" s="27" customFormat="1" ht="20.25" customHeight="1" x14ac:dyDescent="0.3">
      <c r="A82" s="18" t="s">
        <v>230</v>
      </c>
      <c r="B82" s="23" t="s">
        <v>231</v>
      </c>
      <c r="C82" s="65">
        <f>SUM(C83)</f>
        <v>13000</v>
      </c>
      <c r="D82" s="65">
        <f>SUM(D83)</f>
        <v>13000</v>
      </c>
      <c r="E82" s="72">
        <f>SUM(D82/C82)</f>
        <v>1</v>
      </c>
      <c r="F82" s="26"/>
    </row>
    <row r="83" spans="1:6" s="27" customFormat="1" ht="54.75" customHeight="1" x14ac:dyDescent="0.25">
      <c r="A83" s="20" t="s">
        <v>46</v>
      </c>
      <c r="B83" s="21" t="s">
        <v>25</v>
      </c>
      <c r="C83" s="61">
        <v>13000</v>
      </c>
      <c r="D83" s="61">
        <v>13000</v>
      </c>
      <c r="E83" s="73">
        <f t="shared" ref="E83" si="8">SUM(D83/C83)</f>
        <v>1</v>
      </c>
      <c r="F83" s="26"/>
    </row>
    <row r="84" spans="1:6" s="17" customFormat="1" ht="32.25" customHeight="1" thickBot="1" x14ac:dyDescent="0.35">
      <c r="A84" s="41"/>
      <c r="B84" s="88" t="s">
        <v>123</v>
      </c>
      <c r="C84" s="84">
        <f>SUM(C85)</f>
        <v>330000</v>
      </c>
      <c r="D84" s="84">
        <f>SUM(D85)</f>
        <v>336952.48000000004</v>
      </c>
      <c r="E84" s="85">
        <f t="shared" ref="E84:E98" si="9">SUM(D84/C84)</f>
        <v>1.0210681212121213</v>
      </c>
      <c r="F84" s="16"/>
    </row>
    <row r="85" spans="1:6" s="36" customFormat="1" ht="28.5" customHeight="1" thickTop="1" x14ac:dyDescent="0.3">
      <c r="A85" s="18" t="s">
        <v>124</v>
      </c>
      <c r="B85" s="23" t="s">
        <v>125</v>
      </c>
      <c r="C85" s="65">
        <f>SUM(C86)</f>
        <v>330000</v>
      </c>
      <c r="D85" s="65">
        <f>SUM(D86:D87)</f>
        <v>336952.48000000004</v>
      </c>
      <c r="E85" s="72">
        <f t="shared" si="9"/>
        <v>1.0210681212121213</v>
      </c>
      <c r="F85" s="35"/>
    </row>
    <row r="86" spans="1:6" s="27" customFormat="1" ht="46.5" customHeight="1" x14ac:dyDescent="0.25">
      <c r="A86" s="20" t="s">
        <v>46</v>
      </c>
      <c r="B86" s="21" t="s">
        <v>25</v>
      </c>
      <c r="C86" s="61">
        <v>330000</v>
      </c>
      <c r="D86" s="61">
        <v>329991.52</v>
      </c>
      <c r="E86" s="73">
        <f t="shared" si="9"/>
        <v>0.9999743030303031</v>
      </c>
      <c r="F86" s="26"/>
    </row>
    <row r="87" spans="1:6" s="27" customFormat="1" ht="34.5" customHeight="1" x14ac:dyDescent="0.25">
      <c r="A87" s="20" t="s">
        <v>109</v>
      </c>
      <c r="B87" s="21" t="s">
        <v>134</v>
      </c>
      <c r="C87" s="61">
        <v>0</v>
      </c>
      <c r="D87" s="61">
        <v>6960.96</v>
      </c>
      <c r="E87" s="73" t="s">
        <v>90</v>
      </c>
      <c r="F87" s="26"/>
    </row>
    <row r="88" spans="1:6" s="47" customFormat="1" ht="78.75" customHeight="1" thickBot="1" x14ac:dyDescent="0.35">
      <c r="A88" s="45"/>
      <c r="B88" s="86" t="s">
        <v>26</v>
      </c>
      <c r="C88" s="87">
        <f t="shared" ref="C88:D88" si="10">SUM(C89)</f>
        <v>27602948</v>
      </c>
      <c r="D88" s="87">
        <f t="shared" si="10"/>
        <v>30049750.199999999</v>
      </c>
      <c r="E88" s="85">
        <f t="shared" si="9"/>
        <v>1.0886427855459497</v>
      </c>
      <c r="F88" s="46"/>
    </row>
    <row r="89" spans="1:6" s="48" customFormat="1" ht="55.5" customHeight="1" thickTop="1" x14ac:dyDescent="0.3">
      <c r="A89" s="33" t="s">
        <v>34</v>
      </c>
      <c r="B89" s="34" t="s">
        <v>35</v>
      </c>
      <c r="C89" s="64">
        <f>SUM(C90:C91)</f>
        <v>27602948</v>
      </c>
      <c r="D89" s="64">
        <f>SUM(D90:D91)</f>
        <v>30049750.199999999</v>
      </c>
      <c r="E89" s="72">
        <f t="shared" si="9"/>
        <v>1.0886427855459497</v>
      </c>
      <c r="F89" s="32"/>
    </row>
    <row r="90" spans="1:6" s="43" customFormat="1" ht="19.5" customHeight="1" x14ac:dyDescent="0.25">
      <c r="A90" s="30" t="s">
        <v>54</v>
      </c>
      <c r="B90" s="31" t="s">
        <v>27</v>
      </c>
      <c r="C90" s="61">
        <v>26502948</v>
      </c>
      <c r="D90" s="66">
        <v>28687652</v>
      </c>
      <c r="E90" s="73">
        <f t="shared" si="9"/>
        <v>1.0824324901516615</v>
      </c>
      <c r="F90" s="44"/>
    </row>
    <row r="91" spans="1:6" s="52" customFormat="1" ht="21.75" customHeight="1" x14ac:dyDescent="0.25">
      <c r="A91" s="30" t="s">
        <v>72</v>
      </c>
      <c r="B91" s="31" t="s">
        <v>73</v>
      </c>
      <c r="C91" s="61">
        <v>1100000</v>
      </c>
      <c r="D91" s="66">
        <v>1362098.2</v>
      </c>
      <c r="E91" s="73">
        <f t="shared" si="9"/>
        <v>1.2382710909090908</v>
      </c>
      <c r="F91" s="44"/>
    </row>
    <row r="92" spans="1:6" s="17" customFormat="1" ht="34.5" customHeight="1" thickBot="1" x14ac:dyDescent="0.35">
      <c r="A92" s="41" t="s">
        <v>0</v>
      </c>
      <c r="B92" s="86" t="s">
        <v>144</v>
      </c>
      <c r="C92" s="87">
        <f>SUM(C93)</f>
        <v>410192</v>
      </c>
      <c r="D92" s="87">
        <f>SUM(D93)</f>
        <v>410192.84</v>
      </c>
      <c r="E92" s="85">
        <f t="shared" ref="E92:E95" si="11">SUM(D92/C92)</f>
        <v>1.0000020478215081</v>
      </c>
      <c r="F92" s="37"/>
    </row>
    <row r="93" spans="1:6" s="25" customFormat="1" ht="63.75" customHeight="1" thickTop="1" x14ac:dyDescent="0.3">
      <c r="A93" s="18" t="s">
        <v>145</v>
      </c>
      <c r="B93" s="19" t="s">
        <v>146</v>
      </c>
      <c r="C93" s="62">
        <f>SUM(C94:C95)</f>
        <v>410192</v>
      </c>
      <c r="D93" s="62">
        <f>SUM(D94:D95)</f>
        <v>410192.84</v>
      </c>
      <c r="E93" s="72">
        <f t="shared" si="11"/>
        <v>1.0000020478215081</v>
      </c>
      <c r="F93" s="24"/>
    </row>
    <row r="94" spans="1:6" s="25" customFormat="1" ht="18" customHeight="1" x14ac:dyDescent="0.3">
      <c r="A94" s="124" t="s">
        <v>70</v>
      </c>
      <c r="B94" s="116" t="s">
        <v>71</v>
      </c>
      <c r="C94" s="125">
        <v>45804</v>
      </c>
      <c r="D94" s="125">
        <v>45804.38</v>
      </c>
      <c r="E94" s="118" t="s">
        <v>90</v>
      </c>
      <c r="F94" s="24"/>
    </row>
    <row r="95" spans="1:6" s="52" customFormat="1" ht="39" customHeight="1" x14ac:dyDescent="0.25">
      <c r="A95" s="30" t="s">
        <v>147</v>
      </c>
      <c r="B95" s="31" t="s">
        <v>148</v>
      </c>
      <c r="C95" s="61">
        <v>364388</v>
      </c>
      <c r="D95" s="66">
        <v>364388.46</v>
      </c>
      <c r="E95" s="73">
        <f t="shared" si="11"/>
        <v>1.0000012623906387</v>
      </c>
      <c r="F95" s="44"/>
    </row>
    <row r="96" spans="1:6" s="17" customFormat="1" ht="36.75" customHeight="1" thickBot="1" x14ac:dyDescent="0.35">
      <c r="A96" s="41" t="s">
        <v>0</v>
      </c>
      <c r="B96" s="86" t="s">
        <v>13</v>
      </c>
      <c r="C96" s="87">
        <f>SUM(C97+C99+C101+C103+C105)</f>
        <v>64365532</v>
      </c>
      <c r="D96" s="87">
        <f>SUM(D97+D99+D101+D103+D105)</f>
        <v>64365532</v>
      </c>
      <c r="E96" s="85">
        <f t="shared" si="9"/>
        <v>1</v>
      </c>
      <c r="F96" s="37"/>
    </row>
    <row r="97" spans="1:6" s="25" customFormat="1" ht="25.5" customHeight="1" thickTop="1" x14ac:dyDescent="0.3">
      <c r="A97" s="18" t="s">
        <v>29</v>
      </c>
      <c r="B97" s="19" t="s">
        <v>31</v>
      </c>
      <c r="C97" s="62">
        <f>SUM(C98)</f>
        <v>48987459</v>
      </c>
      <c r="D97" s="62">
        <f>SUM(D98)</f>
        <v>48987459</v>
      </c>
      <c r="E97" s="72">
        <f t="shared" si="9"/>
        <v>1</v>
      </c>
      <c r="F97" s="24"/>
    </row>
    <row r="98" spans="1:6" s="49" customFormat="1" ht="30.75" customHeight="1" x14ac:dyDescent="0.25">
      <c r="A98" s="20" t="s">
        <v>55</v>
      </c>
      <c r="B98" s="38" t="s">
        <v>30</v>
      </c>
      <c r="C98" s="61">
        <v>48987459</v>
      </c>
      <c r="D98" s="63">
        <v>48987459</v>
      </c>
      <c r="E98" s="73">
        <f t="shared" si="9"/>
        <v>1</v>
      </c>
      <c r="F98" s="39"/>
    </row>
    <row r="99" spans="1:6" s="49" customFormat="1" ht="30.75" customHeight="1" x14ac:dyDescent="0.3">
      <c r="A99" s="18" t="s">
        <v>232</v>
      </c>
      <c r="B99" s="19" t="s">
        <v>233</v>
      </c>
      <c r="C99" s="62">
        <f>SUM(C100)</f>
        <v>4680345</v>
      </c>
      <c r="D99" s="62">
        <f>SUM(D100)</f>
        <v>4680345</v>
      </c>
      <c r="E99" s="72">
        <f t="shared" ref="E99:E100" si="12">SUM(D99/C99)</f>
        <v>1</v>
      </c>
      <c r="F99" s="39"/>
    </row>
    <row r="100" spans="1:6" s="49" customFormat="1" ht="30.75" customHeight="1" x14ac:dyDescent="0.25">
      <c r="A100" s="20" t="s">
        <v>234</v>
      </c>
      <c r="B100" s="38" t="s">
        <v>235</v>
      </c>
      <c r="C100" s="61">
        <v>4680345</v>
      </c>
      <c r="D100" s="63">
        <v>4680345</v>
      </c>
      <c r="E100" s="73">
        <f t="shared" si="12"/>
        <v>1</v>
      </c>
      <c r="F100" s="39"/>
    </row>
    <row r="101" spans="1:6" s="25" customFormat="1" ht="21.75" customHeight="1" x14ac:dyDescent="0.3">
      <c r="A101" s="18" t="s">
        <v>32</v>
      </c>
      <c r="B101" s="19" t="s">
        <v>33</v>
      </c>
      <c r="C101" s="62">
        <f>SUM(C102)</f>
        <v>7958299</v>
      </c>
      <c r="D101" s="62">
        <f>SUM(D102)</f>
        <v>7958299</v>
      </c>
      <c r="E101" s="72">
        <f t="shared" ref="E101:E107" si="13">SUM(D101/C101)</f>
        <v>1</v>
      </c>
      <c r="F101" s="24"/>
    </row>
    <row r="102" spans="1:6" s="49" customFormat="1" ht="23.25" customHeight="1" x14ac:dyDescent="0.25">
      <c r="A102" s="20" t="s">
        <v>55</v>
      </c>
      <c r="B102" s="38" t="s">
        <v>30</v>
      </c>
      <c r="C102" s="61">
        <v>7958299</v>
      </c>
      <c r="D102" s="63">
        <v>7958299</v>
      </c>
      <c r="E102" s="73">
        <f t="shared" si="13"/>
        <v>1</v>
      </c>
      <c r="F102" s="39"/>
    </row>
    <row r="103" spans="1:6" s="49" customFormat="1" ht="27" customHeight="1" x14ac:dyDescent="0.3">
      <c r="A103" s="120" t="s">
        <v>187</v>
      </c>
      <c r="B103" s="121" t="s">
        <v>188</v>
      </c>
      <c r="C103" s="122">
        <f>SUM(C104)</f>
        <v>1025000</v>
      </c>
      <c r="D103" s="107">
        <f>SUM(D104)</f>
        <v>1025000</v>
      </c>
      <c r="E103" s="108">
        <f>SUM(C103/D103)</f>
        <v>1</v>
      </c>
      <c r="F103" s="39"/>
    </row>
    <row r="104" spans="1:6" s="49" customFormat="1" ht="36.75" customHeight="1" x14ac:dyDescent="0.25">
      <c r="A104" s="104" t="s">
        <v>236</v>
      </c>
      <c r="B104" s="105" t="s">
        <v>237</v>
      </c>
      <c r="C104" s="61">
        <v>1025000</v>
      </c>
      <c r="D104" s="63">
        <v>1025000</v>
      </c>
      <c r="E104" s="73">
        <f>SUM(C104/D104)</f>
        <v>1</v>
      </c>
      <c r="F104" s="39"/>
    </row>
    <row r="105" spans="1:6" s="25" customFormat="1" ht="40.5" customHeight="1" x14ac:dyDescent="0.3">
      <c r="A105" s="18" t="s">
        <v>57</v>
      </c>
      <c r="B105" s="106" t="s">
        <v>58</v>
      </c>
      <c r="C105" s="62">
        <f>SUM(C106)</f>
        <v>1714429</v>
      </c>
      <c r="D105" s="107">
        <f>SUM(D106)</f>
        <v>1714429</v>
      </c>
      <c r="E105" s="72">
        <f t="shared" si="13"/>
        <v>1</v>
      </c>
      <c r="F105" s="24"/>
    </row>
    <row r="106" spans="1:6" s="49" customFormat="1" ht="36" customHeight="1" x14ac:dyDescent="0.25">
      <c r="A106" s="20" t="s">
        <v>55</v>
      </c>
      <c r="B106" s="38" t="s">
        <v>30</v>
      </c>
      <c r="C106" s="61">
        <v>1714429</v>
      </c>
      <c r="D106" s="63">
        <v>1714429</v>
      </c>
      <c r="E106" s="73">
        <f t="shared" si="13"/>
        <v>1</v>
      </c>
      <c r="F106" s="39"/>
    </row>
    <row r="107" spans="1:6" s="17" customFormat="1" ht="31.5" customHeight="1" thickBot="1" x14ac:dyDescent="0.35">
      <c r="A107" s="41"/>
      <c r="B107" s="86" t="s">
        <v>14</v>
      </c>
      <c r="C107" s="87">
        <f>SUM(C108+C113+C126+C128+C140+C151+C153+C155+C163+C165)</f>
        <v>2857188.92</v>
      </c>
      <c r="D107" s="87">
        <f>SUM(D108+D113+D126+D128+D140+D151+D153+D155+D163+D165)</f>
        <v>1935986.27</v>
      </c>
      <c r="E107" s="85">
        <f t="shared" si="13"/>
        <v>0.67758427048639125</v>
      </c>
      <c r="F107" s="37"/>
    </row>
    <row r="108" spans="1:6" s="17" customFormat="1" ht="46.5" customHeight="1" thickTop="1" x14ac:dyDescent="0.3">
      <c r="A108" s="18" t="s">
        <v>95</v>
      </c>
      <c r="B108" s="77" t="s">
        <v>96</v>
      </c>
      <c r="C108" s="65">
        <f>SUM(C111:C111)</f>
        <v>7000</v>
      </c>
      <c r="D108" s="65">
        <f>SUM(D109:D112)</f>
        <v>18631</v>
      </c>
      <c r="E108" s="72">
        <f t="shared" ref="E108:E145" si="14">SUM(D108/C108)</f>
        <v>2.6615714285714285</v>
      </c>
      <c r="F108" s="28"/>
    </row>
    <row r="109" spans="1:6" s="17" customFormat="1" ht="32.25" customHeight="1" x14ac:dyDescent="0.3">
      <c r="A109" s="124" t="s">
        <v>131</v>
      </c>
      <c r="B109" s="109" t="s">
        <v>132</v>
      </c>
      <c r="C109" s="126">
        <v>0</v>
      </c>
      <c r="D109" s="126">
        <v>52</v>
      </c>
      <c r="E109" s="118" t="s">
        <v>90</v>
      </c>
      <c r="F109" s="28"/>
    </row>
    <row r="110" spans="1:6" s="17" customFormat="1" ht="15.75" customHeight="1" x14ac:dyDescent="0.3">
      <c r="A110" s="124" t="s">
        <v>47</v>
      </c>
      <c r="B110" s="109" t="s">
        <v>44</v>
      </c>
      <c r="C110" s="126">
        <v>0</v>
      </c>
      <c r="D110" s="126">
        <v>27</v>
      </c>
      <c r="E110" s="118" t="s">
        <v>90</v>
      </c>
      <c r="F110" s="28"/>
    </row>
    <row r="111" spans="1:6" s="27" customFormat="1" ht="32.25" customHeight="1" x14ac:dyDescent="0.25">
      <c r="A111" s="20" t="s">
        <v>101</v>
      </c>
      <c r="B111" s="21" t="s">
        <v>133</v>
      </c>
      <c r="C111" s="61">
        <v>7000</v>
      </c>
      <c r="D111" s="61">
        <v>7200</v>
      </c>
      <c r="E111" s="73">
        <f t="shared" ref="E111" si="15">SUM(D111/C111)</f>
        <v>1.0285714285714285</v>
      </c>
      <c r="F111" s="26"/>
    </row>
    <row r="112" spans="1:6" s="27" customFormat="1" ht="24" customHeight="1" x14ac:dyDescent="0.25">
      <c r="A112" s="124" t="s">
        <v>51</v>
      </c>
      <c r="B112" s="116" t="s">
        <v>69</v>
      </c>
      <c r="C112" s="125">
        <v>0</v>
      </c>
      <c r="D112" s="125">
        <v>11352</v>
      </c>
      <c r="E112" s="118" t="s">
        <v>90</v>
      </c>
      <c r="F112" s="26"/>
    </row>
    <row r="113" spans="1:6" s="17" customFormat="1" ht="28.5" customHeight="1" x14ac:dyDescent="0.3">
      <c r="A113" s="18" t="s">
        <v>149</v>
      </c>
      <c r="B113" s="23" t="s">
        <v>150</v>
      </c>
      <c r="C113" s="65">
        <f>SUM(C114:C125)</f>
        <v>1266882.5400000003</v>
      </c>
      <c r="D113" s="65">
        <f>SUM(D114:D125)</f>
        <v>450941.56999999995</v>
      </c>
      <c r="E113" s="72">
        <f t="shared" ref="E113" si="16">SUM(D113/C113)</f>
        <v>0.35594584009343111</v>
      </c>
      <c r="F113" s="28"/>
    </row>
    <row r="114" spans="1:6" s="27" customFormat="1" ht="31.5" customHeight="1" x14ac:dyDescent="0.25">
      <c r="A114" s="20" t="s">
        <v>131</v>
      </c>
      <c r="B114" s="21" t="s">
        <v>132</v>
      </c>
      <c r="C114" s="61">
        <v>630</v>
      </c>
      <c r="D114" s="61">
        <v>1144</v>
      </c>
      <c r="E114" s="73">
        <f t="shared" si="14"/>
        <v>1.8158730158730159</v>
      </c>
      <c r="F114" s="26"/>
    </row>
    <row r="115" spans="1:6" s="27" customFormat="1" ht="16.95" customHeight="1" x14ac:dyDescent="0.25">
      <c r="A115" s="20" t="s">
        <v>47</v>
      </c>
      <c r="B115" s="21" t="s">
        <v>44</v>
      </c>
      <c r="C115" s="61">
        <v>590</v>
      </c>
      <c r="D115" s="61">
        <v>801</v>
      </c>
      <c r="E115" s="73">
        <f t="shared" si="14"/>
        <v>1.3576271186440678</v>
      </c>
      <c r="F115" s="26"/>
    </row>
    <row r="116" spans="1:6" s="27" customFormat="1" ht="16.95" customHeight="1" x14ac:dyDescent="0.25">
      <c r="A116" s="20" t="s">
        <v>49</v>
      </c>
      <c r="B116" s="21" t="s">
        <v>151</v>
      </c>
      <c r="C116" s="61">
        <v>93300</v>
      </c>
      <c r="D116" s="61">
        <v>121276.38</v>
      </c>
      <c r="E116" s="73">
        <f t="shared" si="14"/>
        <v>1.2998540192926045</v>
      </c>
      <c r="F116" s="26"/>
    </row>
    <row r="117" spans="1:6" s="27" customFormat="1" ht="16.95" customHeight="1" x14ac:dyDescent="0.25">
      <c r="A117" s="20" t="s">
        <v>50</v>
      </c>
      <c r="B117" s="21" t="s">
        <v>41</v>
      </c>
      <c r="C117" s="61">
        <v>35000</v>
      </c>
      <c r="D117" s="61">
        <v>44747.06</v>
      </c>
      <c r="E117" s="73">
        <f t="shared" si="14"/>
        <v>1.2784874285714285</v>
      </c>
      <c r="F117" s="26"/>
    </row>
    <row r="118" spans="1:6" s="27" customFormat="1" ht="16.95" customHeight="1" x14ac:dyDescent="0.25">
      <c r="A118" s="20" t="s">
        <v>70</v>
      </c>
      <c r="B118" s="21" t="s">
        <v>238</v>
      </c>
      <c r="C118" s="61">
        <v>0</v>
      </c>
      <c r="D118" s="61">
        <v>56.94</v>
      </c>
      <c r="E118" s="73" t="s">
        <v>90</v>
      </c>
      <c r="F118" s="26"/>
    </row>
    <row r="119" spans="1:6" s="27" customFormat="1" ht="16.95" customHeight="1" x14ac:dyDescent="0.25">
      <c r="A119" s="20" t="s">
        <v>51</v>
      </c>
      <c r="B119" s="21" t="s">
        <v>37</v>
      </c>
      <c r="C119" s="61">
        <v>4049</v>
      </c>
      <c r="D119" s="61">
        <v>4933.72</v>
      </c>
      <c r="E119" s="74" t="s">
        <v>90</v>
      </c>
      <c r="F119" s="26"/>
    </row>
    <row r="120" spans="1:6" s="27" customFormat="1" ht="77.25" customHeight="1" x14ac:dyDescent="0.25">
      <c r="A120" s="20" t="s">
        <v>99</v>
      </c>
      <c r="B120" s="78" t="s">
        <v>100</v>
      </c>
      <c r="C120" s="61">
        <v>405656.63</v>
      </c>
      <c r="D120" s="61">
        <v>61648.93</v>
      </c>
      <c r="E120" s="73">
        <f t="shared" si="14"/>
        <v>0.15197318480903418</v>
      </c>
      <c r="F120" s="26"/>
    </row>
    <row r="121" spans="1:6" s="27" customFormat="1" ht="79.5" customHeight="1" x14ac:dyDescent="0.25">
      <c r="A121" s="20" t="s">
        <v>152</v>
      </c>
      <c r="B121" s="78" t="s">
        <v>100</v>
      </c>
      <c r="C121" s="61">
        <v>22167.45</v>
      </c>
      <c r="D121" s="61">
        <v>3351.07</v>
      </c>
      <c r="E121" s="73">
        <f t="shared" si="14"/>
        <v>0.1511707481013829</v>
      </c>
      <c r="F121" s="26"/>
    </row>
    <row r="122" spans="1:6" s="27" customFormat="1" ht="79.5" customHeight="1" x14ac:dyDescent="0.25">
      <c r="A122" s="20" t="s">
        <v>153</v>
      </c>
      <c r="B122" s="78" t="s">
        <v>156</v>
      </c>
      <c r="C122" s="61">
        <v>596765.06000000006</v>
      </c>
      <c r="D122" s="61">
        <v>189689.01</v>
      </c>
      <c r="E122" s="73">
        <f t="shared" si="14"/>
        <v>0.31786212483686627</v>
      </c>
      <c r="F122" s="26"/>
    </row>
    <row r="123" spans="1:6" s="27" customFormat="1" ht="88.5" customHeight="1" x14ac:dyDescent="0.25">
      <c r="A123" s="20" t="s">
        <v>154</v>
      </c>
      <c r="B123" s="78" t="s">
        <v>156</v>
      </c>
      <c r="C123" s="61">
        <v>32570.36</v>
      </c>
      <c r="D123" s="61">
        <v>10310.99</v>
      </c>
      <c r="E123" s="73">
        <f t="shared" si="14"/>
        <v>0.31657586836620777</v>
      </c>
      <c r="F123" s="26"/>
    </row>
    <row r="124" spans="1:6" s="27" customFormat="1" ht="66.75" customHeight="1" x14ac:dyDescent="0.25">
      <c r="A124" s="20" t="s">
        <v>52</v>
      </c>
      <c r="B124" s="29" t="s">
        <v>239</v>
      </c>
      <c r="C124" s="61">
        <v>13496</v>
      </c>
      <c r="D124" s="61">
        <v>12982.47</v>
      </c>
      <c r="E124" s="73">
        <f t="shared" si="14"/>
        <v>0.96194946650859514</v>
      </c>
      <c r="F124" s="26"/>
    </row>
    <row r="125" spans="1:6" s="27" customFormat="1" ht="38.25" customHeight="1" x14ac:dyDescent="0.25">
      <c r="A125" s="20" t="s">
        <v>97</v>
      </c>
      <c r="B125" s="78" t="s">
        <v>110</v>
      </c>
      <c r="C125" s="61">
        <v>62658.04</v>
      </c>
      <c r="D125" s="61">
        <v>0</v>
      </c>
      <c r="E125" s="73">
        <f t="shared" si="14"/>
        <v>0</v>
      </c>
      <c r="F125" s="26"/>
    </row>
    <row r="126" spans="1:6" s="17" customFormat="1" ht="33.75" customHeight="1" x14ac:dyDescent="0.3">
      <c r="A126" s="18" t="s">
        <v>162</v>
      </c>
      <c r="B126" s="23" t="s">
        <v>163</v>
      </c>
      <c r="C126" s="65">
        <f>SUM(C127)</f>
        <v>26223</v>
      </c>
      <c r="D126" s="65">
        <f>SUM(D127:D127)</f>
        <v>26223.29</v>
      </c>
      <c r="E126" s="76">
        <f>SUM(C126/D126)</f>
        <v>0.99998894112828707</v>
      </c>
      <c r="F126" s="28"/>
    </row>
    <row r="127" spans="1:6" s="27" customFormat="1" ht="42" customHeight="1" x14ac:dyDescent="0.25">
      <c r="A127" s="20" t="s">
        <v>109</v>
      </c>
      <c r="B127" s="21" t="s">
        <v>134</v>
      </c>
      <c r="C127" s="61">
        <v>26223</v>
      </c>
      <c r="D127" s="61">
        <v>26223.29</v>
      </c>
      <c r="E127" s="74">
        <f>SUM(C127/D127)</f>
        <v>0.99998894112828707</v>
      </c>
      <c r="F127" s="26"/>
    </row>
    <row r="128" spans="1:6" s="17" customFormat="1" ht="22.95" customHeight="1" x14ac:dyDescent="0.3">
      <c r="A128" s="18" t="s">
        <v>169</v>
      </c>
      <c r="B128" s="23" t="s">
        <v>175</v>
      </c>
      <c r="C128" s="65">
        <f>SUM(C129:C139)</f>
        <v>279375.49999999994</v>
      </c>
      <c r="D128" s="65">
        <f>SUM(D129:D139)</f>
        <v>283118.7</v>
      </c>
      <c r="E128" s="72">
        <f t="shared" ref="E128:E129" si="17">SUM(D128/C128)</f>
        <v>1.0133984547678665</v>
      </c>
      <c r="F128" s="28"/>
    </row>
    <row r="129" spans="1:6" s="27" customFormat="1" ht="30.75" customHeight="1" x14ac:dyDescent="0.25">
      <c r="A129" s="20" t="s">
        <v>131</v>
      </c>
      <c r="B129" s="21" t="s">
        <v>132</v>
      </c>
      <c r="C129" s="61">
        <v>200</v>
      </c>
      <c r="D129" s="61">
        <v>260</v>
      </c>
      <c r="E129" s="73">
        <f t="shared" si="17"/>
        <v>1.3</v>
      </c>
      <c r="F129" s="26"/>
    </row>
    <row r="130" spans="1:6" s="27" customFormat="1" ht="16.5" customHeight="1" x14ac:dyDescent="0.25">
      <c r="A130" s="20" t="s">
        <v>47</v>
      </c>
      <c r="B130" s="21" t="s">
        <v>222</v>
      </c>
      <c r="C130" s="61">
        <v>500</v>
      </c>
      <c r="D130" s="61">
        <v>198</v>
      </c>
      <c r="E130" s="73">
        <f t="shared" ref="E130:E139" si="18">SUM(D130/C130)</f>
        <v>0.39600000000000002</v>
      </c>
      <c r="F130" s="26"/>
    </row>
    <row r="131" spans="1:6" s="27" customFormat="1" ht="15.75" customHeight="1" x14ac:dyDescent="0.25">
      <c r="A131" s="20" t="s">
        <v>49</v>
      </c>
      <c r="B131" s="21" t="s">
        <v>36</v>
      </c>
      <c r="C131" s="61">
        <v>15712</v>
      </c>
      <c r="D131" s="61">
        <v>12116.24</v>
      </c>
      <c r="E131" s="73">
        <f t="shared" si="18"/>
        <v>0.77114562118126273</v>
      </c>
      <c r="F131" s="26"/>
    </row>
    <row r="132" spans="1:6" s="27" customFormat="1" ht="15" customHeight="1" x14ac:dyDescent="0.25">
      <c r="A132" s="20" t="s">
        <v>50</v>
      </c>
      <c r="B132" s="21" t="s">
        <v>41</v>
      </c>
      <c r="C132" s="61">
        <v>2700</v>
      </c>
      <c r="D132" s="61">
        <v>5073.17</v>
      </c>
      <c r="E132" s="73">
        <f t="shared" si="18"/>
        <v>1.878951851851852</v>
      </c>
      <c r="F132" s="26"/>
    </row>
    <row r="133" spans="1:6" s="27" customFormat="1" ht="15" customHeight="1" x14ac:dyDescent="0.25">
      <c r="A133" s="20" t="s">
        <v>70</v>
      </c>
      <c r="B133" s="21" t="s">
        <v>238</v>
      </c>
      <c r="C133" s="61">
        <v>0</v>
      </c>
      <c r="D133" s="61">
        <v>19.760000000000002</v>
      </c>
      <c r="E133" s="73" t="s">
        <v>90</v>
      </c>
      <c r="F133" s="26"/>
    </row>
    <row r="134" spans="1:6" s="27" customFormat="1" ht="15.75" customHeight="1" x14ac:dyDescent="0.25">
      <c r="A134" s="20" t="s">
        <v>51</v>
      </c>
      <c r="B134" s="21" t="s">
        <v>176</v>
      </c>
      <c r="C134" s="61">
        <v>2000</v>
      </c>
      <c r="D134" s="61">
        <v>7188.03</v>
      </c>
      <c r="E134" s="73">
        <f t="shared" si="18"/>
        <v>3.5940149999999997</v>
      </c>
      <c r="F134" s="26"/>
    </row>
    <row r="135" spans="1:6" s="27" customFormat="1" ht="80.25" customHeight="1" x14ac:dyDescent="0.25">
      <c r="A135" s="20" t="s">
        <v>99</v>
      </c>
      <c r="B135" s="21" t="s">
        <v>100</v>
      </c>
      <c r="C135" s="61">
        <v>123306.73</v>
      </c>
      <c r="D135" s="61">
        <v>123306.72</v>
      </c>
      <c r="E135" s="73">
        <f t="shared" si="18"/>
        <v>0.99999991890142581</v>
      </c>
      <c r="F135" s="26"/>
    </row>
    <row r="136" spans="1:6" s="27" customFormat="1" ht="79.5" customHeight="1" x14ac:dyDescent="0.25">
      <c r="A136" s="20" t="s">
        <v>152</v>
      </c>
      <c r="B136" s="21" t="s">
        <v>100</v>
      </c>
      <c r="C136" s="61">
        <v>6693.3</v>
      </c>
      <c r="D136" s="61">
        <v>6693.28</v>
      </c>
      <c r="E136" s="73">
        <f t="shared" si="18"/>
        <v>0.99999701193731039</v>
      </c>
      <c r="F136" s="26"/>
    </row>
    <row r="137" spans="1:6" s="27" customFormat="1" ht="79.5" customHeight="1" x14ac:dyDescent="0.25">
      <c r="A137" s="20" t="s">
        <v>153</v>
      </c>
      <c r="B137" s="21" t="s">
        <v>156</v>
      </c>
      <c r="C137" s="61">
        <v>116917.06</v>
      </c>
      <c r="D137" s="61">
        <v>116917.07</v>
      </c>
      <c r="E137" s="73">
        <f t="shared" si="18"/>
        <v>1.0000000855307174</v>
      </c>
      <c r="F137" s="26"/>
    </row>
    <row r="138" spans="1:6" s="27" customFormat="1" ht="79.5" customHeight="1" x14ac:dyDescent="0.25">
      <c r="A138" s="20" t="s">
        <v>154</v>
      </c>
      <c r="B138" s="21" t="s">
        <v>156</v>
      </c>
      <c r="C138" s="61">
        <v>6346.41</v>
      </c>
      <c r="D138" s="61">
        <v>6346.43</v>
      </c>
      <c r="E138" s="73">
        <f t="shared" si="18"/>
        <v>1.0000031513879502</v>
      </c>
      <c r="F138" s="26"/>
    </row>
    <row r="139" spans="1:6" s="27" customFormat="1" ht="66.75" customHeight="1" x14ac:dyDescent="0.25">
      <c r="A139" s="20" t="s">
        <v>52</v>
      </c>
      <c r="B139" s="29" t="s">
        <v>239</v>
      </c>
      <c r="C139" s="61">
        <v>5000</v>
      </c>
      <c r="D139" s="61">
        <v>5000</v>
      </c>
      <c r="E139" s="73">
        <f t="shared" si="18"/>
        <v>1</v>
      </c>
      <c r="F139" s="26"/>
    </row>
    <row r="140" spans="1:6" s="17" customFormat="1" ht="20.25" customHeight="1" x14ac:dyDescent="0.3">
      <c r="A140" s="18" t="s">
        <v>77</v>
      </c>
      <c r="B140" s="23" t="s">
        <v>78</v>
      </c>
      <c r="C140" s="65">
        <f>SUM(C141:C150)</f>
        <v>255040</v>
      </c>
      <c r="D140" s="65">
        <f>SUM(D141:D150)</f>
        <v>219689.69</v>
      </c>
      <c r="E140" s="72">
        <f t="shared" si="14"/>
        <v>0.86139307559598499</v>
      </c>
      <c r="F140" s="28"/>
    </row>
    <row r="141" spans="1:6" s="27" customFormat="1" ht="46.5" customHeight="1" x14ac:dyDescent="0.25">
      <c r="A141" s="98" t="s">
        <v>131</v>
      </c>
      <c r="B141" s="21" t="s">
        <v>141</v>
      </c>
      <c r="C141" s="61">
        <v>660</v>
      </c>
      <c r="D141" s="61">
        <v>364</v>
      </c>
      <c r="E141" s="73">
        <f t="shared" si="14"/>
        <v>0.55151515151515151</v>
      </c>
      <c r="F141" s="26"/>
    </row>
    <row r="142" spans="1:6" s="27" customFormat="1" ht="15.75" customHeight="1" x14ac:dyDescent="0.25">
      <c r="A142" s="20" t="s">
        <v>47</v>
      </c>
      <c r="B142" s="29" t="s">
        <v>40</v>
      </c>
      <c r="C142" s="61">
        <v>380</v>
      </c>
      <c r="D142" s="61">
        <v>420</v>
      </c>
      <c r="E142" s="73">
        <f t="shared" si="14"/>
        <v>1.1052631578947369</v>
      </c>
      <c r="F142" s="26"/>
    </row>
    <row r="143" spans="1:6" s="27" customFormat="1" ht="17.25" customHeight="1" x14ac:dyDescent="0.25">
      <c r="A143" s="20" t="s">
        <v>49</v>
      </c>
      <c r="B143" s="29" t="s">
        <v>36</v>
      </c>
      <c r="C143" s="61">
        <v>23197</v>
      </c>
      <c r="D143" s="61">
        <v>25673.99</v>
      </c>
      <c r="E143" s="73">
        <f t="shared" si="14"/>
        <v>1.1067806181833859</v>
      </c>
      <c r="F143" s="26"/>
    </row>
    <row r="144" spans="1:6" s="27" customFormat="1" ht="15" customHeight="1" x14ac:dyDescent="0.25">
      <c r="A144" s="20" t="s">
        <v>50</v>
      </c>
      <c r="B144" s="21" t="s">
        <v>41</v>
      </c>
      <c r="C144" s="61">
        <v>6000</v>
      </c>
      <c r="D144" s="61">
        <v>6000</v>
      </c>
      <c r="E144" s="73">
        <f t="shared" si="14"/>
        <v>1</v>
      </c>
      <c r="F144" s="26"/>
    </row>
    <row r="145" spans="1:6" s="27" customFormat="1" ht="15" customHeight="1" x14ac:dyDescent="0.25">
      <c r="A145" s="20" t="s">
        <v>70</v>
      </c>
      <c r="B145" s="29" t="s">
        <v>71</v>
      </c>
      <c r="C145" s="61">
        <v>200</v>
      </c>
      <c r="D145" s="61">
        <v>18.34</v>
      </c>
      <c r="E145" s="73">
        <f t="shared" si="14"/>
        <v>9.1700000000000004E-2</v>
      </c>
      <c r="F145" s="26"/>
    </row>
    <row r="146" spans="1:6" s="27" customFormat="1" ht="16.5" customHeight="1" x14ac:dyDescent="0.25">
      <c r="A146" s="20" t="s">
        <v>51</v>
      </c>
      <c r="B146" s="78" t="s">
        <v>69</v>
      </c>
      <c r="C146" s="61">
        <v>18000</v>
      </c>
      <c r="D146" s="61">
        <v>21645.64</v>
      </c>
      <c r="E146" s="73">
        <f t="shared" ref="E146:E151" si="19">SUM(D146/C146)</f>
        <v>1.2025355555555555</v>
      </c>
      <c r="F146" s="26"/>
    </row>
    <row r="147" spans="1:6" s="27" customFormat="1" ht="61.5" customHeight="1" x14ac:dyDescent="0.25">
      <c r="A147" s="20" t="s">
        <v>52</v>
      </c>
      <c r="B147" s="29" t="s">
        <v>239</v>
      </c>
      <c r="C147" s="61">
        <v>14748</v>
      </c>
      <c r="D147" s="61">
        <v>14748</v>
      </c>
      <c r="E147" s="73">
        <f t="shared" si="19"/>
        <v>1</v>
      </c>
      <c r="F147" s="26"/>
    </row>
    <row r="148" spans="1:6" s="27" customFormat="1" ht="45" customHeight="1" x14ac:dyDescent="0.25">
      <c r="A148" s="20" t="s">
        <v>170</v>
      </c>
      <c r="B148" s="78" t="s">
        <v>177</v>
      </c>
      <c r="C148" s="61">
        <v>51035</v>
      </c>
      <c r="D148" s="61">
        <v>10000</v>
      </c>
      <c r="E148" s="73">
        <f t="shared" si="19"/>
        <v>0.19594396002743217</v>
      </c>
      <c r="F148" s="26"/>
    </row>
    <row r="149" spans="1:6" s="27" customFormat="1" ht="31.5" customHeight="1" x14ac:dyDescent="0.25">
      <c r="A149" s="20" t="s">
        <v>109</v>
      </c>
      <c r="B149" s="21" t="s">
        <v>134</v>
      </c>
      <c r="C149" s="61">
        <v>5820</v>
      </c>
      <c r="D149" s="61">
        <v>5819.72</v>
      </c>
      <c r="E149" s="73">
        <f t="shared" si="19"/>
        <v>0.99995189003436435</v>
      </c>
      <c r="F149" s="26"/>
    </row>
    <row r="150" spans="1:6" s="27" customFormat="1" ht="65.25" customHeight="1" x14ac:dyDescent="0.25">
      <c r="A150" s="20" t="s">
        <v>63</v>
      </c>
      <c r="B150" s="21" t="s">
        <v>240</v>
      </c>
      <c r="C150" s="61">
        <v>135000</v>
      </c>
      <c r="D150" s="61">
        <v>135000</v>
      </c>
      <c r="E150" s="73">
        <f t="shared" si="19"/>
        <v>1</v>
      </c>
      <c r="F150" s="26"/>
    </row>
    <row r="151" spans="1:6" s="27" customFormat="1" ht="30" customHeight="1" x14ac:dyDescent="0.3">
      <c r="A151" s="135" t="s">
        <v>214</v>
      </c>
      <c r="B151" s="136" t="s">
        <v>215</v>
      </c>
      <c r="C151" s="137">
        <f>SUM(C152:C152)</f>
        <v>7775</v>
      </c>
      <c r="D151" s="137">
        <f>SUM(D152:D152)</f>
        <v>7775.49</v>
      </c>
      <c r="E151" s="73">
        <f t="shared" si="19"/>
        <v>1.0000630225080385</v>
      </c>
      <c r="F151" s="26"/>
    </row>
    <row r="152" spans="1:6" s="27" customFormat="1" ht="39.75" customHeight="1" x14ac:dyDescent="0.25">
      <c r="A152" s="140" t="s">
        <v>109</v>
      </c>
      <c r="B152" s="138" t="s">
        <v>134</v>
      </c>
      <c r="C152" s="139">
        <v>7775</v>
      </c>
      <c r="D152" s="139">
        <v>7775.49</v>
      </c>
      <c r="E152" s="141">
        <f>+SUM(D152/C152)</f>
        <v>1.0000630225080385</v>
      </c>
      <c r="F152" s="26"/>
    </row>
    <row r="153" spans="1:6" s="27" customFormat="1" ht="19.5" customHeight="1" x14ac:dyDescent="0.3">
      <c r="A153" s="18" t="s">
        <v>216</v>
      </c>
      <c r="B153" s="77" t="s">
        <v>217</v>
      </c>
      <c r="C153" s="65">
        <f>SUM(C154:C154)</f>
        <v>0</v>
      </c>
      <c r="D153" s="65">
        <f>SUM(D154:D154)</f>
        <v>26</v>
      </c>
      <c r="E153" s="76" t="s">
        <v>90</v>
      </c>
      <c r="F153" s="26"/>
    </row>
    <row r="154" spans="1:6" s="27" customFormat="1" ht="55.5" customHeight="1" x14ac:dyDescent="0.25">
      <c r="A154" s="124" t="s">
        <v>131</v>
      </c>
      <c r="B154" s="109" t="s">
        <v>223</v>
      </c>
      <c r="C154" s="126">
        <v>0</v>
      </c>
      <c r="D154" s="126">
        <v>26</v>
      </c>
      <c r="E154" s="142" t="s">
        <v>90</v>
      </c>
      <c r="F154" s="26"/>
    </row>
    <row r="155" spans="1:6" s="17" customFormat="1" ht="39.75" customHeight="1" x14ac:dyDescent="0.3">
      <c r="A155" s="18" t="s">
        <v>189</v>
      </c>
      <c r="B155" s="133" t="s">
        <v>190</v>
      </c>
      <c r="C155" s="134">
        <f>SUM(C157:C162)</f>
        <v>450000</v>
      </c>
      <c r="D155" s="134">
        <f>SUM(D156:D162)</f>
        <v>450009.23</v>
      </c>
      <c r="E155" s="72">
        <f t="shared" ref="E155:E160" si="20">SUM(D155/C155)</f>
        <v>1.0000205111111111</v>
      </c>
      <c r="F155" s="28"/>
    </row>
    <row r="156" spans="1:6" s="17" customFormat="1" ht="17.25" customHeight="1" x14ac:dyDescent="0.3">
      <c r="A156" s="124" t="s">
        <v>70</v>
      </c>
      <c r="B156" s="146" t="s">
        <v>238</v>
      </c>
      <c r="C156" s="147">
        <v>0</v>
      </c>
      <c r="D156" s="147">
        <v>9.23</v>
      </c>
      <c r="E156" s="148" t="s">
        <v>90</v>
      </c>
      <c r="F156" s="28"/>
    </row>
    <row r="157" spans="1:6" s="27" customFormat="1" ht="80.25" customHeight="1" x14ac:dyDescent="0.25">
      <c r="A157" s="20" t="s">
        <v>99</v>
      </c>
      <c r="B157" s="21" t="s">
        <v>100</v>
      </c>
      <c r="C157" s="61">
        <v>207777.78</v>
      </c>
      <c r="D157" s="61">
        <v>207777.78</v>
      </c>
      <c r="E157" s="73">
        <f t="shared" si="20"/>
        <v>1</v>
      </c>
      <c r="F157" s="26"/>
    </row>
    <row r="158" spans="1:6" s="25" customFormat="1" ht="78" customHeight="1" x14ac:dyDescent="0.3">
      <c r="A158" s="20" t="s">
        <v>152</v>
      </c>
      <c r="B158" s="21" t="s">
        <v>100</v>
      </c>
      <c r="C158" s="61">
        <v>12222.22</v>
      </c>
      <c r="D158" s="61">
        <v>12222.22</v>
      </c>
      <c r="E158" s="73">
        <f t="shared" si="20"/>
        <v>1</v>
      </c>
      <c r="F158" s="24"/>
    </row>
    <row r="159" spans="1:6" s="27" customFormat="1" ht="78.75" customHeight="1" x14ac:dyDescent="0.25">
      <c r="A159" s="20" t="s">
        <v>153</v>
      </c>
      <c r="B159" s="21" t="s">
        <v>156</v>
      </c>
      <c r="C159" s="61">
        <v>127500</v>
      </c>
      <c r="D159" s="61">
        <v>127500</v>
      </c>
      <c r="E159" s="73">
        <f t="shared" si="20"/>
        <v>1</v>
      </c>
      <c r="F159" s="26"/>
    </row>
    <row r="160" spans="1:6" s="27" customFormat="1" ht="78.75" customHeight="1" x14ac:dyDescent="0.25">
      <c r="A160" s="20" t="s">
        <v>154</v>
      </c>
      <c r="B160" s="21" t="s">
        <v>156</v>
      </c>
      <c r="C160" s="61">
        <v>7500</v>
      </c>
      <c r="D160" s="61">
        <v>7500</v>
      </c>
      <c r="E160" s="73">
        <f t="shared" si="20"/>
        <v>1</v>
      </c>
      <c r="F160" s="26"/>
    </row>
    <row r="161" spans="1:6" s="27" customFormat="1" ht="81.75" customHeight="1" x14ac:dyDescent="0.25">
      <c r="A161" s="20" t="s">
        <v>155</v>
      </c>
      <c r="B161" s="21" t="s">
        <v>191</v>
      </c>
      <c r="C161" s="61">
        <v>89722.22</v>
      </c>
      <c r="D161" s="61">
        <v>89722.22</v>
      </c>
      <c r="E161" s="73">
        <f t="shared" ref="E161:E167" si="21">SUM(D161/C161)</f>
        <v>1</v>
      </c>
      <c r="F161" s="26"/>
    </row>
    <row r="162" spans="1:6" s="27" customFormat="1" ht="80.25" customHeight="1" x14ac:dyDescent="0.25">
      <c r="A162" s="20" t="s">
        <v>157</v>
      </c>
      <c r="B162" s="29" t="s">
        <v>191</v>
      </c>
      <c r="C162" s="61">
        <v>5277.78</v>
      </c>
      <c r="D162" s="61">
        <v>5277.78</v>
      </c>
      <c r="E162" s="73">
        <f t="shared" si="21"/>
        <v>1</v>
      </c>
      <c r="F162" s="26"/>
    </row>
    <row r="163" spans="1:6" s="27" customFormat="1" ht="63" customHeight="1" x14ac:dyDescent="0.3">
      <c r="A163" s="18" t="s">
        <v>171</v>
      </c>
      <c r="B163" s="77" t="s">
        <v>192</v>
      </c>
      <c r="C163" s="65">
        <f>SUM(C164:C164)</f>
        <v>19451</v>
      </c>
      <c r="D163" s="65">
        <f>SUM(D164:D164)</f>
        <v>19343.04</v>
      </c>
      <c r="E163" s="72">
        <f t="shared" si="21"/>
        <v>0.99444964269189251</v>
      </c>
      <c r="F163" s="26"/>
    </row>
    <row r="164" spans="1:6" s="17" customFormat="1" ht="47.25" customHeight="1" x14ac:dyDescent="0.3">
      <c r="A164" s="20" t="s">
        <v>46</v>
      </c>
      <c r="B164" s="21" t="s">
        <v>25</v>
      </c>
      <c r="C164" s="61">
        <v>19451</v>
      </c>
      <c r="D164" s="61">
        <v>19343.04</v>
      </c>
      <c r="E164" s="73">
        <f t="shared" si="21"/>
        <v>0.99444964269189251</v>
      </c>
      <c r="F164" s="37"/>
    </row>
    <row r="165" spans="1:6" s="17" customFormat="1" ht="40.5" customHeight="1" x14ac:dyDescent="0.3">
      <c r="A165" s="18" t="s">
        <v>98</v>
      </c>
      <c r="B165" s="77" t="s">
        <v>2</v>
      </c>
      <c r="C165" s="65">
        <f>SUM(C167:C168)</f>
        <v>545441.88</v>
      </c>
      <c r="D165" s="65">
        <f>SUM(D166:D168)</f>
        <v>460228.26</v>
      </c>
      <c r="E165" s="72">
        <f t="shared" si="21"/>
        <v>0.84377140237196313</v>
      </c>
      <c r="F165" s="37"/>
    </row>
    <row r="166" spans="1:6" s="17" customFormat="1" ht="17.25" customHeight="1" x14ac:dyDescent="0.3">
      <c r="A166" s="124" t="s">
        <v>70</v>
      </c>
      <c r="B166" s="146" t="s">
        <v>238</v>
      </c>
      <c r="C166" s="126">
        <v>0</v>
      </c>
      <c r="D166" s="126">
        <v>0.06</v>
      </c>
      <c r="E166" s="118" t="s">
        <v>90</v>
      </c>
      <c r="F166" s="37"/>
    </row>
    <row r="167" spans="1:6" s="17" customFormat="1" ht="51" customHeight="1" x14ac:dyDescent="0.3">
      <c r="A167" s="20" t="s">
        <v>46</v>
      </c>
      <c r="B167" s="21" t="s">
        <v>193</v>
      </c>
      <c r="C167" s="61">
        <v>327900</v>
      </c>
      <c r="D167" s="61">
        <v>327669.3</v>
      </c>
      <c r="E167" s="73">
        <f t="shared" si="21"/>
        <v>0.99929643183897521</v>
      </c>
      <c r="F167" s="37"/>
    </row>
    <row r="168" spans="1:6" s="17" customFormat="1" ht="52.5" customHeight="1" x14ac:dyDescent="0.3">
      <c r="A168" s="20" t="s">
        <v>97</v>
      </c>
      <c r="B168" s="21" t="s">
        <v>110</v>
      </c>
      <c r="C168" s="61">
        <v>217541.88</v>
      </c>
      <c r="D168" s="61">
        <v>132558.9</v>
      </c>
      <c r="E168" s="73">
        <v>0</v>
      </c>
      <c r="F168" s="37"/>
    </row>
    <row r="169" spans="1:6" s="17" customFormat="1" ht="37.5" customHeight="1" thickBot="1" x14ac:dyDescent="0.35">
      <c r="A169" s="41"/>
      <c r="B169" s="90" t="s">
        <v>197</v>
      </c>
      <c r="C169" s="87">
        <f>SUM(C170+C174+C177)</f>
        <v>2645648</v>
      </c>
      <c r="D169" s="87">
        <f>SUM(D170+D174+D177)</f>
        <v>2447017.9700000002</v>
      </c>
      <c r="E169" s="85">
        <f t="shared" ref="E169:E176" si="22">SUM(D169/C169)</f>
        <v>0.92492197374707452</v>
      </c>
      <c r="F169" s="37"/>
    </row>
    <row r="170" spans="1:6" s="17" customFormat="1" ht="40.5" customHeight="1" thickTop="1" x14ac:dyDescent="0.3">
      <c r="A170" s="18" t="s">
        <v>23</v>
      </c>
      <c r="B170" s="77" t="s">
        <v>198</v>
      </c>
      <c r="C170" s="65">
        <f>SUM(C171:C173)</f>
        <v>203882</v>
      </c>
      <c r="D170" s="65">
        <f>SUM(D171:D173)</f>
        <v>205749.84</v>
      </c>
      <c r="E170" s="72">
        <f t="shared" si="22"/>
        <v>1.0091613776596267</v>
      </c>
      <c r="F170" s="37"/>
    </row>
    <row r="171" spans="1:6" s="22" customFormat="1" ht="78.75" customHeight="1" x14ac:dyDescent="0.3">
      <c r="A171" s="20" t="s">
        <v>49</v>
      </c>
      <c r="B171" s="21" t="s">
        <v>194</v>
      </c>
      <c r="C171" s="61">
        <v>73882</v>
      </c>
      <c r="D171" s="61">
        <v>74711.98</v>
      </c>
      <c r="E171" s="73">
        <f t="shared" si="22"/>
        <v>1.0112338593974175</v>
      </c>
      <c r="F171" s="28"/>
    </row>
    <row r="172" spans="1:6" s="22" customFormat="1" ht="14.25" customHeight="1" x14ac:dyDescent="0.3">
      <c r="A172" s="20" t="s">
        <v>70</v>
      </c>
      <c r="B172" s="21" t="s">
        <v>241</v>
      </c>
      <c r="C172" s="61">
        <v>0</v>
      </c>
      <c r="D172" s="61">
        <v>2049.86</v>
      </c>
      <c r="E172" s="73" t="s">
        <v>90</v>
      </c>
      <c r="F172" s="28"/>
    </row>
    <row r="173" spans="1:6" s="22" customFormat="1" ht="78.75" customHeight="1" x14ac:dyDescent="0.3">
      <c r="A173" s="20" t="s">
        <v>172</v>
      </c>
      <c r="B173" s="21" t="s">
        <v>195</v>
      </c>
      <c r="C173" s="61">
        <v>130000</v>
      </c>
      <c r="D173" s="61">
        <v>128988</v>
      </c>
      <c r="E173" s="73">
        <f t="shared" si="22"/>
        <v>0.99221538461538461</v>
      </c>
      <c r="F173" s="28"/>
    </row>
    <row r="174" spans="1:6" s="50" customFormat="1" ht="48.75" customHeight="1" x14ac:dyDescent="0.3">
      <c r="A174" s="18" t="s">
        <v>16</v>
      </c>
      <c r="B174" s="77" t="s">
        <v>196</v>
      </c>
      <c r="C174" s="65">
        <f>SUM(C176)</f>
        <v>2431766</v>
      </c>
      <c r="D174" s="65">
        <f>SUM(D175:D176)</f>
        <v>2231268.1300000004</v>
      </c>
      <c r="E174" s="72">
        <f t="shared" si="22"/>
        <v>0.91755050856044551</v>
      </c>
      <c r="F174" s="35"/>
    </row>
    <row r="175" spans="1:6" s="50" customFormat="1" ht="18" customHeight="1" x14ac:dyDescent="0.3">
      <c r="A175" s="124" t="s">
        <v>70</v>
      </c>
      <c r="B175" s="21" t="s">
        <v>241</v>
      </c>
      <c r="C175" s="126">
        <v>0</v>
      </c>
      <c r="D175" s="126">
        <v>0.47</v>
      </c>
      <c r="E175" s="118" t="s">
        <v>90</v>
      </c>
      <c r="F175" s="35"/>
    </row>
    <row r="176" spans="1:6" s="22" customFormat="1" ht="54.75" customHeight="1" x14ac:dyDescent="0.3">
      <c r="A176" s="20" t="s">
        <v>46</v>
      </c>
      <c r="B176" s="78" t="s">
        <v>25</v>
      </c>
      <c r="C176" s="61">
        <v>2431766</v>
      </c>
      <c r="D176" s="61">
        <v>2231267.66</v>
      </c>
      <c r="E176" s="73">
        <f t="shared" si="22"/>
        <v>0.91755031528527009</v>
      </c>
      <c r="F176" s="28"/>
    </row>
    <row r="177" spans="1:6" s="22" customFormat="1" ht="29.25" customHeight="1" x14ac:dyDescent="0.3">
      <c r="A177" s="18" t="s">
        <v>242</v>
      </c>
      <c r="B177" s="23" t="s">
        <v>2</v>
      </c>
      <c r="C177" s="65">
        <f>SUM(C178)</f>
        <v>10000</v>
      </c>
      <c r="D177" s="65">
        <f>SUM(D178:D178)</f>
        <v>10000</v>
      </c>
      <c r="E177" s="72">
        <f t="shared" ref="E177" si="23">SUM(D177/C177)</f>
        <v>1</v>
      </c>
      <c r="F177" s="28"/>
    </row>
    <row r="178" spans="1:6" s="22" customFormat="1" ht="66" customHeight="1" x14ac:dyDescent="0.3">
      <c r="A178" s="124" t="s">
        <v>229</v>
      </c>
      <c r="B178" s="21" t="s">
        <v>243</v>
      </c>
      <c r="C178" s="126">
        <v>10000</v>
      </c>
      <c r="D178" s="126">
        <v>10000</v>
      </c>
      <c r="E178" s="118">
        <f>SUM(D178/C178)</f>
        <v>1</v>
      </c>
      <c r="F178" s="28"/>
    </row>
    <row r="179" spans="1:6" s="22" customFormat="1" ht="40.5" customHeight="1" thickBot="1" x14ac:dyDescent="0.35">
      <c r="A179" s="41"/>
      <c r="B179" s="86" t="s">
        <v>199</v>
      </c>
      <c r="C179" s="89">
        <f>SUM(C180+C193)</f>
        <v>9864384.0899999999</v>
      </c>
      <c r="D179" s="89">
        <f>SUM(D180+D193)</f>
        <v>9577451.1000000015</v>
      </c>
      <c r="E179" s="85">
        <f>SUM(D179/C179)</f>
        <v>0.97091222448537096</v>
      </c>
      <c r="F179" s="28"/>
    </row>
    <row r="180" spans="1:6" s="27" customFormat="1" ht="34.5" customHeight="1" thickTop="1" x14ac:dyDescent="0.3">
      <c r="A180" s="18" t="s">
        <v>200</v>
      </c>
      <c r="B180" s="77" t="s">
        <v>201</v>
      </c>
      <c r="C180" s="65">
        <f>SUM(C181:C192)</f>
        <v>9861175.4900000002</v>
      </c>
      <c r="D180" s="65">
        <f>SUM(D181:D192)</f>
        <v>9573566.9700000007</v>
      </c>
      <c r="E180" s="72">
        <f>SUM(D180/C180)</f>
        <v>0.9708342559878731</v>
      </c>
      <c r="F180" s="26"/>
    </row>
    <row r="181" spans="1:6" s="17" customFormat="1" ht="29.25" customHeight="1" x14ac:dyDescent="0.3">
      <c r="A181" s="20" t="s">
        <v>49</v>
      </c>
      <c r="B181" s="21" t="s">
        <v>203</v>
      </c>
      <c r="C181" s="61">
        <v>13761</v>
      </c>
      <c r="D181" s="61">
        <v>13760.69</v>
      </c>
      <c r="E181" s="73">
        <f>SUM(D181/C181)</f>
        <v>0.99997747256740066</v>
      </c>
      <c r="F181" s="28"/>
    </row>
    <row r="182" spans="1:6" s="17" customFormat="1" ht="16.5" customHeight="1" x14ac:dyDescent="0.3">
      <c r="A182" s="20" t="s">
        <v>50</v>
      </c>
      <c r="B182" s="21" t="s">
        <v>41</v>
      </c>
      <c r="C182" s="61">
        <v>6782224</v>
      </c>
      <c r="D182" s="61">
        <v>6497329.96</v>
      </c>
      <c r="E182" s="73">
        <f t="shared" ref="E182:E192" si="24">SUM(D182/C182)</f>
        <v>0.95799400904482068</v>
      </c>
      <c r="F182" s="28"/>
    </row>
    <row r="183" spans="1:6" s="17" customFormat="1" ht="16.5" customHeight="1" x14ac:dyDescent="0.3">
      <c r="A183" s="20" t="s">
        <v>70</v>
      </c>
      <c r="B183" s="21" t="s">
        <v>241</v>
      </c>
      <c r="C183" s="61">
        <v>0</v>
      </c>
      <c r="D183" s="61">
        <v>43.06</v>
      </c>
      <c r="E183" s="73" t="s">
        <v>90</v>
      </c>
      <c r="F183" s="28"/>
    </row>
    <row r="184" spans="1:6" s="17" customFormat="1" ht="14.25" customHeight="1" x14ac:dyDescent="0.3">
      <c r="A184" s="20" t="s">
        <v>127</v>
      </c>
      <c r="B184" s="21" t="s">
        <v>128</v>
      </c>
      <c r="C184" s="61">
        <v>2390</v>
      </c>
      <c r="D184" s="61">
        <v>2389.9899999999998</v>
      </c>
      <c r="E184" s="73">
        <f t="shared" si="24"/>
        <v>0.99999581589958153</v>
      </c>
      <c r="F184" s="28"/>
    </row>
    <row r="185" spans="1:6" s="17" customFormat="1" ht="15" customHeight="1" x14ac:dyDescent="0.3">
      <c r="A185" s="20" t="s">
        <v>51</v>
      </c>
      <c r="B185" s="21" t="s">
        <v>244</v>
      </c>
      <c r="C185" s="61">
        <v>4400</v>
      </c>
      <c r="D185" s="61">
        <v>4400</v>
      </c>
      <c r="E185" s="73">
        <f t="shared" si="24"/>
        <v>1</v>
      </c>
      <c r="F185" s="28"/>
    </row>
    <row r="186" spans="1:6" s="17" customFormat="1" ht="78" customHeight="1" x14ac:dyDescent="0.3">
      <c r="A186" s="20" t="s">
        <v>99</v>
      </c>
      <c r="B186" s="21" t="s">
        <v>100</v>
      </c>
      <c r="C186" s="61">
        <v>84280</v>
      </c>
      <c r="D186" s="61">
        <v>84280</v>
      </c>
      <c r="E186" s="73">
        <f t="shared" si="24"/>
        <v>1</v>
      </c>
      <c r="F186" s="28"/>
    </row>
    <row r="187" spans="1:6" s="17" customFormat="1" ht="76.5" customHeight="1" x14ac:dyDescent="0.3">
      <c r="A187" s="20" t="s">
        <v>152</v>
      </c>
      <c r="B187" s="21" t="s">
        <v>100</v>
      </c>
      <c r="C187" s="61">
        <v>15720</v>
      </c>
      <c r="D187" s="61">
        <v>15720</v>
      </c>
      <c r="E187" s="73">
        <f t="shared" si="24"/>
        <v>1</v>
      </c>
      <c r="F187" s="28"/>
    </row>
    <row r="188" spans="1:6" s="17" customFormat="1" ht="77.25" customHeight="1" x14ac:dyDescent="0.3">
      <c r="A188" s="20" t="s">
        <v>153</v>
      </c>
      <c r="B188" s="21" t="s">
        <v>156</v>
      </c>
      <c r="C188" s="61">
        <v>34229</v>
      </c>
      <c r="D188" s="61">
        <v>31908.25</v>
      </c>
      <c r="E188" s="73">
        <f t="shared" si="24"/>
        <v>0.93219930468316337</v>
      </c>
      <c r="F188" s="28"/>
    </row>
    <row r="189" spans="1:6" s="17" customFormat="1" ht="78" customHeight="1" x14ac:dyDescent="0.3">
      <c r="A189" s="20" t="s">
        <v>154</v>
      </c>
      <c r="B189" s="21" t="s">
        <v>156</v>
      </c>
      <c r="C189" s="61">
        <v>6437.5</v>
      </c>
      <c r="D189" s="61">
        <v>6001.03</v>
      </c>
      <c r="E189" s="73">
        <f t="shared" si="24"/>
        <v>0.93219883495145628</v>
      </c>
      <c r="F189" s="28"/>
    </row>
    <row r="190" spans="1:6" s="17" customFormat="1" ht="33" customHeight="1" x14ac:dyDescent="0.3">
      <c r="A190" s="20" t="s">
        <v>202</v>
      </c>
      <c r="B190" s="21" t="s">
        <v>204</v>
      </c>
      <c r="C190" s="61">
        <v>2769964</v>
      </c>
      <c r="D190" s="61">
        <v>2769964</v>
      </c>
      <c r="E190" s="73">
        <f t="shared" si="24"/>
        <v>1</v>
      </c>
      <c r="F190" s="28"/>
    </row>
    <row r="191" spans="1:6" s="17" customFormat="1" ht="50.25" customHeight="1" x14ac:dyDescent="0.3">
      <c r="A191" s="20" t="s">
        <v>229</v>
      </c>
      <c r="B191" s="21" t="s">
        <v>245</v>
      </c>
      <c r="C191" s="61">
        <v>69000</v>
      </c>
      <c r="D191" s="61">
        <v>69000</v>
      </c>
      <c r="E191" s="73">
        <f t="shared" si="24"/>
        <v>1</v>
      </c>
      <c r="F191" s="28"/>
    </row>
    <row r="192" spans="1:6" s="17" customFormat="1" ht="72.75" customHeight="1" x14ac:dyDescent="0.3">
      <c r="A192" s="20" t="s">
        <v>161</v>
      </c>
      <c r="B192" s="21" t="s">
        <v>205</v>
      </c>
      <c r="C192" s="61">
        <v>78769.990000000005</v>
      </c>
      <c r="D192" s="61">
        <v>78769.990000000005</v>
      </c>
      <c r="E192" s="73">
        <f t="shared" si="24"/>
        <v>1</v>
      </c>
      <c r="F192" s="28"/>
    </row>
    <row r="193" spans="1:6" s="22" customFormat="1" ht="31.5" customHeight="1" x14ac:dyDescent="0.3">
      <c r="A193" s="18" t="s">
        <v>218</v>
      </c>
      <c r="B193" s="77" t="s">
        <v>219</v>
      </c>
      <c r="C193" s="65">
        <f>SUM(C194:C196)</f>
        <v>3208.6</v>
      </c>
      <c r="D193" s="65">
        <f>SUM(D194:D196)</f>
        <v>3884.13</v>
      </c>
      <c r="E193" s="76" t="s">
        <v>90</v>
      </c>
      <c r="F193" s="28"/>
    </row>
    <row r="194" spans="1:6" s="22" customFormat="1" ht="16.5" customHeight="1" x14ac:dyDescent="0.3">
      <c r="A194" s="124" t="s">
        <v>70</v>
      </c>
      <c r="B194" s="109" t="s">
        <v>238</v>
      </c>
      <c r="C194" s="126">
        <v>0</v>
      </c>
      <c r="D194" s="126">
        <v>71.75</v>
      </c>
      <c r="E194" s="142" t="s">
        <v>90</v>
      </c>
      <c r="F194" s="28"/>
    </row>
    <row r="195" spans="1:6" s="22" customFormat="1" ht="30.75" customHeight="1" x14ac:dyDescent="0.3">
      <c r="A195" s="124" t="s">
        <v>246</v>
      </c>
      <c r="B195" s="109" t="s">
        <v>247</v>
      </c>
      <c r="C195" s="126">
        <v>3208.6</v>
      </c>
      <c r="D195" s="126">
        <v>3219.83</v>
      </c>
      <c r="E195" s="142">
        <f>SUM(D195/C195)</f>
        <v>1.0034999688337594</v>
      </c>
      <c r="F195" s="28"/>
    </row>
    <row r="196" spans="1:6" s="22" customFormat="1" ht="32.25" customHeight="1" x14ac:dyDescent="0.3">
      <c r="A196" s="20" t="s">
        <v>51</v>
      </c>
      <c r="B196" s="21" t="s">
        <v>37</v>
      </c>
      <c r="C196" s="61">
        <v>0</v>
      </c>
      <c r="D196" s="61">
        <v>592.54999999999995</v>
      </c>
      <c r="E196" s="74" t="s">
        <v>90</v>
      </c>
      <c r="F196" s="28"/>
    </row>
    <row r="197" spans="1:6" s="22" customFormat="1" ht="51" customHeight="1" thickBot="1" x14ac:dyDescent="0.35">
      <c r="A197" s="41"/>
      <c r="B197" s="86" t="s">
        <v>56</v>
      </c>
      <c r="C197" s="89">
        <f>SUM(C200+C204+C209+C217)</f>
        <v>1411372.51</v>
      </c>
      <c r="D197" s="89">
        <f>SUM(D198+D200+D204+D209+D217)</f>
        <v>1434626.52</v>
      </c>
      <c r="E197" s="85">
        <f>SUM(D197/C197)</f>
        <v>1.0164761675852678</v>
      </c>
      <c r="F197" s="28"/>
    </row>
    <row r="198" spans="1:6" s="22" customFormat="1" ht="57" customHeight="1" thickTop="1" x14ac:dyDescent="0.3">
      <c r="A198" s="135" t="s">
        <v>220</v>
      </c>
      <c r="B198" s="136" t="s">
        <v>221</v>
      </c>
      <c r="C198" s="137">
        <f>SUM(C200:C202)</f>
        <v>1261935.8999999999</v>
      </c>
      <c r="D198" s="137">
        <f>SUM(D199)</f>
        <v>18.489999999999998</v>
      </c>
      <c r="E198" s="123">
        <f>SUM(D198/C198)</f>
        <v>1.4652091282924909E-5</v>
      </c>
      <c r="F198" s="28"/>
    </row>
    <row r="199" spans="1:6" s="22" customFormat="1" ht="45" customHeight="1" x14ac:dyDescent="0.3">
      <c r="A199" s="140" t="s">
        <v>109</v>
      </c>
      <c r="B199" s="138" t="s">
        <v>134</v>
      </c>
      <c r="C199" s="139">
        <v>0</v>
      </c>
      <c r="D199" s="139">
        <v>18.489999999999998</v>
      </c>
      <c r="E199" s="143" t="s">
        <v>90</v>
      </c>
      <c r="F199" s="28"/>
    </row>
    <row r="200" spans="1:6" s="27" customFormat="1" ht="24.75" customHeight="1" x14ac:dyDescent="0.3">
      <c r="A200" s="18" t="s">
        <v>15</v>
      </c>
      <c r="B200" s="23" t="s">
        <v>38</v>
      </c>
      <c r="C200" s="65">
        <f>SUM(C202:C203)</f>
        <v>631217.94999999995</v>
      </c>
      <c r="D200" s="65">
        <f>SUM(D201:D203)</f>
        <v>630999.64</v>
      </c>
      <c r="E200" s="72">
        <f>SUM(D200/C200)</f>
        <v>0.99965414481638248</v>
      </c>
    </row>
    <row r="201" spans="1:6" s="27" customFormat="1" ht="16.5" customHeight="1" x14ac:dyDescent="0.25">
      <c r="A201" s="124" t="s">
        <v>70</v>
      </c>
      <c r="B201" s="109" t="s">
        <v>238</v>
      </c>
      <c r="C201" s="126">
        <v>0</v>
      </c>
      <c r="D201" s="126">
        <v>0.02</v>
      </c>
      <c r="E201" s="154" t="s">
        <v>90</v>
      </c>
    </row>
    <row r="202" spans="1:6" s="27" customFormat="1" ht="45" customHeight="1" x14ac:dyDescent="0.25">
      <c r="A202" s="20" t="s">
        <v>46</v>
      </c>
      <c r="B202" s="21" t="s">
        <v>25</v>
      </c>
      <c r="C202" s="61">
        <v>630717.94999999995</v>
      </c>
      <c r="D202" s="61">
        <v>630529.81999999995</v>
      </c>
      <c r="E202" s="73">
        <f t="shared" ref="E202:E203" si="25">SUM(D202/C202)</f>
        <v>0.99970172087222187</v>
      </c>
    </row>
    <row r="203" spans="1:6" s="27" customFormat="1" ht="51" customHeight="1" x14ac:dyDescent="0.25">
      <c r="A203" s="20" t="s">
        <v>48</v>
      </c>
      <c r="B203" s="21" t="s">
        <v>76</v>
      </c>
      <c r="C203" s="61">
        <v>500</v>
      </c>
      <c r="D203" s="61">
        <v>469.8</v>
      </c>
      <c r="E203" s="73">
        <f t="shared" si="25"/>
        <v>0.93959999999999999</v>
      </c>
    </row>
    <row r="204" spans="1:6" s="27" customFormat="1" ht="43.5" customHeight="1" x14ac:dyDescent="0.3">
      <c r="A204" s="18" t="s">
        <v>64</v>
      </c>
      <c r="B204" s="23" t="s">
        <v>206</v>
      </c>
      <c r="C204" s="67">
        <f>SUM(C206:C208)</f>
        <v>175298.77000000002</v>
      </c>
      <c r="D204" s="67">
        <f>SUM(D205:D208)</f>
        <v>173321.51</v>
      </c>
      <c r="E204" s="123">
        <f t="shared" ref="E204" si="26">SUM(D204/C204)</f>
        <v>0.98872062821661555</v>
      </c>
    </row>
    <row r="205" spans="1:6" s="27" customFormat="1" ht="33.75" customHeight="1" x14ac:dyDescent="0.25">
      <c r="A205" s="124" t="s">
        <v>129</v>
      </c>
      <c r="B205" s="109" t="s">
        <v>130</v>
      </c>
      <c r="C205" s="110">
        <v>0</v>
      </c>
      <c r="D205" s="131">
        <v>488.74</v>
      </c>
      <c r="E205" s="143" t="s">
        <v>90</v>
      </c>
    </row>
    <row r="206" spans="1:6" s="27" customFormat="1" ht="16.5" customHeight="1" x14ac:dyDescent="0.25">
      <c r="A206" s="20" t="s">
        <v>51</v>
      </c>
      <c r="B206" s="29" t="s">
        <v>37</v>
      </c>
      <c r="C206" s="61">
        <v>102837.17</v>
      </c>
      <c r="D206" s="61">
        <v>100371.17</v>
      </c>
      <c r="E206" s="74">
        <f>SUM(D206/C206)</f>
        <v>0.97602034361700152</v>
      </c>
    </row>
    <row r="207" spans="1:6" s="27" customFormat="1" ht="49.5" customHeight="1" x14ac:dyDescent="0.25">
      <c r="A207" s="20" t="s">
        <v>170</v>
      </c>
      <c r="B207" s="29" t="s">
        <v>177</v>
      </c>
      <c r="C207" s="61">
        <v>1767.35</v>
      </c>
      <c r="D207" s="68">
        <v>1767.35</v>
      </c>
      <c r="E207" s="73">
        <f>SUM(D207/C207)</f>
        <v>1</v>
      </c>
    </row>
    <row r="208" spans="1:6" s="27" customFormat="1" ht="81.599999999999994" customHeight="1" x14ac:dyDescent="0.25">
      <c r="A208" s="20" t="s">
        <v>161</v>
      </c>
      <c r="B208" s="29" t="s">
        <v>207</v>
      </c>
      <c r="C208" s="61">
        <v>70694.25</v>
      </c>
      <c r="D208" s="68">
        <v>70694.25</v>
      </c>
      <c r="E208" s="73">
        <f>SUM(D208/C208)</f>
        <v>1</v>
      </c>
    </row>
    <row r="209" spans="1:5" s="27" customFormat="1" ht="36.75" customHeight="1" x14ac:dyDescent="0.3">
      <c r="A209" s="18" t="s">
        <v>66</v>
      </c>
      <c r="B209" s="23" t="s">
        <v>67</v>
      </c>
      <c r="C209" s="67">
        <f>SUM(C210:C216)</f>
        <v>584508.29</v>
      </c>
      <c r="D209" s="67">
        <f>SUM(D210:D216)</f>
        <v>609939.38</v>
      </c>
      <c r="E209" s="72">
        <f t="shared" ref="E209" si="27">SUM(D209/C209)</f>
        <v>1.043508518929646</v>
      </c>
    </row>
    <row r="210" spans="1:5" s="27" customFormat="1" ht="30.75" customHeight="1" x14ac:dyDescent="0.25">
      <c r="A210" s="104" t="s">
        <v>158</v>
      </c>
      <c r="B210" s="109" t="s">
        <v>208</v>
      </c>
      <c r="C210" s="110">
        <v>750</v>
      </c>
      <c r="D210" s="110">
        <v>2400</v>
      </c>
      <c r="E210" s="118">
        <f>SUM(D210/C210)</f>
        <v>3.2</v>
      </c>
    </row>
    <row r="211" spans="1:5" s="27" customFormat="1" ht="30" customHeight="1" x14ac:dyDescent="0.25">
      <c r="A211" s="104" t="s">
        <v>129</v>
      </c>
      <c r="B211" s="109" t="s">
        <v>130</v>
      </c>
      <c r="C211" s="110">
        <v>2000</v>
      </c>
      <c r="D211" s="110">
        <v>900</v>
      </c>
      <c r="E211" s="118">
        <f>SUM(D211/C211)</f>
        <v>0.45</v>
      </c>
    </row>
    <row r="212" spans="1:5" s="27" customFormat="1" ht="15.75" customHeight="1" x14ac:dyDescent="0.3">
      <c r="A212" s="104" t="s">
        <v>47</v>
      </c>
      <c r="B212" s="109" t="s">
        <v>44</v>
      </c>
      <c r="C212" s="110">
        <v>60000</v>
      </c>
      <c r="D212" s="110">
        <v>85740</v>
      </c>
      <c r="E212" s="111">
        <f>SUM(D212/C212)</f>
        <v>1.429</v>
      </c>
    </row>
    <row r="213" spans="1:5" s="27" customFormat="1" ht="15.75" customHeight="1" x14ac:dyDescent="0.3">
      <c r="A213" s="104" t="s">
        <v>70</v>
      </c>
      <c r="B213" s="109" t="s">
        <v>248</v>
      </c>
      <c r="C213" s="110">
        <v>0</v>
      </c>
      <c r="D213" s="110">
        <v>14.98</v>
      </c>
      <c r="E213" s="111" t="s">
        <v>90</v>
      </c>
    </row>
    <row r="214" spans="1:5" s="27" customFormat="1" ht="30.75" customHeight="1" x14ac:dyDescent="0.25">
      <c r="A214" s="104" t="s">
        <v>246</v>
      </c>
      <c r="B214" s="109" t="s">
        <v>247</v>
      </c>
      <c r="C214" s="110">
        <v>4000</v>
      </c>
      <c r="D214" s="110">
        <v>4000</v>
      </c>
      <c r="E214" s="118">
        <f>SUM(D214/C214)</f>
        <v>1</v>
      </c>
    </row>
    <row r="215" spans="1:5" s="27" customFormat="1" ht="15" customHeight="1" x14ac:dyDescent="0.25">
      <c r="A215" s="104" t="s">
        <v>51</v>
      </c>
      <c r="B215" s="109" t="s">
        <v>37</v>
      </c>
      <c r="C215" s="110">
        <v>62573</v>
      </c>
      <c r="D215" s="110">
        <v>71198.36</v>
      </c>
      <c r="E215" s="118">
        <f>SUM(D215/C215)</f>
        <v>1.1378447573234463</v>
      </c>
    </row>
    <row r="216" spans="1:5" s="51" customFormat="1" ht="78" customHeight="1" x14ac:dyDescent="0.3">
      <c r="A216" s="20" t="s">
        <v>68</v>
      </c>
      <c r="B216" s="78" t="s">
        <v>209</v>
      </c>
      <c r="C216" s="61">
        <v>455185.29</v>
      </c>
      <c r="D216" s="68">
        <v>445686.04</v>
      </c>
      <c r="E216" s="73">
        <f>SUM(D216/C216)</f>
        <v>0.97913102596087853</v>
      </c>
    </row>
    <row r="217" spans="1:5" s="51" customFormat="1" ht="28.5" customHeight="1" x14ac:dyDescent="0.3">
      <c r="A217" s="18" t="s">
        <v>107</v>
      </c>
      <c r="B217" s="77" t="s">
        <v>210</v>
      </c>
      <c r="C217" s="67">
        <f>SUM(C218:C219)</f>
        <v>20347.5</v>
      </c>
      <c r="D217" s="67">
        <f>SUM(D218:D219)</f>
        <v>20347.5</v>
      </c>
      <c r="E217" s="72">
        <f t="shared" ref="E217" si="28">SUM(D217/C217)</f>
        <v>1</v>
      </c>
    </row>
    <row r="218" spans="1:5" s="27" customFormat="1" ht="15" customHeight="1" x14ac:dyDescent="0.25">
      <c r="A218" s="20" t="s">
        <v>51</v>
      </c>
      <c r="B218" s="29" t="s">
        <v>37</v>
      </c>
      <c r="C218" s="61">
        <v>3187.5</v>
      </c>
      <c r="D218" s="61">
        <v>3187.5</v>
      </c>
      <c r="E218" s="74">
        <f>SUM(D218/C218)</f>
        <v>1</v>
      </c>
    </row>
    <row r="219" spans="1:5" s="27" customFormat="1" ht="49.5" customHeight="1" x14ac:dyDescent="0.25">
      <c r="A219" s="20" t="s">
        <v>46</v>
      </c>
      <c r="B219" s="78" t="s">
        <v>25</v>
      </c>
      <c r="C219" s="61">
        <v>17160</v>
      </c>
      <c r="D219" s="68">
        <v>17160</v>
      </c>
      <c r="E219" s="73">
        <f>SUM(D219/C219)</f>
        <v>1</v>
      </c>
    </row>
    <row r="220" spans="1:5" s="27" customFormat="1" ht="46.5" customHeight="1" thickBot="1" x14ac:dyDescent="0.35">
      <c r="A220" s="41"/>
      <c r="B220" s="90" t="s">
        <v>211</v>
      </c>
      <c r="C220" s="87">
        <f>SUM(C221+C225+C233+C238+C240)</f>
        <v>307083.09999999998</v>
      </c>
      <c r="D220" s="87">
        <f>SUM(D221+D225+D231+D233+D238+D240)</f>
        <v>409179.39</v>
      </c>
      <c r="E220" s="85">
        <f t="shared" ref="E220:E221" si="29">SUM(D220/C220)</f>
        <v>1.3324712105615713</v>
      </c>
    </row>
    <row r="221" spans="1:5" s="27" customFormat="1" ht="31.5" customHeight="1" thickTop="1" x14ac:dyDescent="0.3">
      <c r="A221" s="33" t="s">
        <v>83</v>
      </c>
      <c r="B221" s="112" t="s">
        <v>84</v>
      </c>
      <c r="C221" s="62">
        <f>SUM(C222:C224)</f>
        <v>27000</v>
      </c>
      <c r="D221" s="62">
        <f>SUM(D222:D224)</f>
        <v>50754.22</v>
      </c>
      <c r="E221" s="72">
        <f t="shared" si="29"/>
        <v>1.879785925925926</v>
      </c>
    </row>
    <row r="222" spans="1:5" s="27" customFormat="1" ht="18" customHeight="1" x14ac:dyDescent="0.25">
      <c r="A222" s="98" t="s">
        <v>47</v>
      </c>
      <c r="B222" s="113" t="s">
        <v>44</v>
      </c>
      <c r="C222" s="114">
        <v>20000</v>
      </c>
      <c r="D222" s="114">
        <v>41273.22</v>
      </c>
      <c r="E222" s="115">
        <f>SUM(D222/C222)</f>
        <v>2.0636610000000002</v>
      </c>
    </row>
    <row r="223" spans="1:5" s="27" customFormat="1" ht="18" customHeight="1" x14ac:dyDescent="0.25">
      <c r="A223" s="98" t="s">
        <v>127</v>
      </c>
      <c r="B223" s="113" t="s">
        <v>128</v>
      </c>
      <c r="C223" s="114">
        <v>0</v>
      </c>
      <c r="D223" s="114">
        <v>1651</v>
      </c>
      <c r="E223" s="145" t="s">
        <v>90</v>
      </c>
    </row>
    <row r="224" spans="1:5" s="27" customFormat="1" ht="19.5" customHeight="1" x14ac:dyDescent="0.25">
      <c r="A224" s="98" t="s">
        <v>51</v>
      </c>
      <c r="B224" s="113" t="s">
        <v>37</v>
      </c>
      <c r="C224" s="114">
        <v>7000</v>
      </c>
      <c r="D224" s="114">
        <v>7830</v>
      </c>
      <c r="E224" s="115">
        <f>SUM(D224/C224)</f>
        <v>1.1185714285714285</v>
      </c>
    </row>
    <row r="225" spans="1:5" s="27" customFormat="1" ht="20.25" customHeight="1" x14ac:dyDescent="0.3">
      <c r="A225" s="33" t="s">
        <v>74</v>
      </c>
      <c r="B225" s="34" t="s">
        <v>75</v>
      </c>
      <c r="C225" s="62">
        <f>SUM(C226:C229)</f>
        <v>52000</v>
      </c>
      <c r="D225" s="62">
        <f>SUM(D226:D229)</f>
        <v>109968.67000000001</v>
      </c>
      <c r="E225" s="72">
        <f t="shared" ref="E225:E226" si="30">SUM(D225/C225)</f>
        <v>2.1147821153846156</v>
      </c>
    </row>
    <row r="226" spans="1:5" s="17" customFormat="1" ht="14.25" customHeight="1" x14ac:dyDescent="0.3">
      <c r="A226" s="30" t="s">
        <v>47</v>
      </c>
      <c r="B226" s="31" t="s">
        <v>40</v>
      </c>
      <c r="C226" s="61">
        <v>12000</v>
      </c>
      <c r="D226" s="63">
        <v>28262.92</v>
      </c>
      <c r="E226" s="73">
        <f t="shared" si="30"/>
        <v>2.3552433333333331</v>
      </c>
    </row>
    <row r="227" spans="1:5" s="17" customFormat="1" ht="14.25" customHeight="1" x14ac:dyDescent="0.3">
      <c r="A227" s="30" t="s">
        <v>70</v>
      </c>
      <c r="B227" s="31" t="s">
        <v>71</v>
      </c>
      <c r="C227" s="61">
        <v>0</v>
      </c>
      <c r="D227" s="63">
        <v>238.15</v>
      </c>
      <c r="E227" s="74" t="s">
        <v>90</v>
      </c>
    </row>
    <row r="228" spans="1:5" s="17" customFormat="1" ht="14.25" customHeight="1" x14ac:dyDescent="0.3">
      <c r="A228" s="30" t="s">
        <v>127</v>
      </c>
      <c r="B228" s="31" t="s">
        <v>128</v>
      </c>
      <c r="C228" s="61">
        <v>0</v>
      </c>
      <c r="D228" s="63">
        <v>1406</v>
      </c>
      <c r="E228" s="74" t="s">
        <v>90</v>
      </c>
    </row>
    <row r="229" spans="1:5" s="60" customFormat="1" ht="15.6" x14ac:dyDescent="0.25">
      <c r="A229" s="30" t="s">
        <v>51</v>
      </c>
      <c r="B229" s="31" t="s">
        <v>37</v>
      </c>
      <c r="C229" s="61">
        <v>40000</v>
      </c>
      <c r="D229" s="63">
        <v>80061.600000000006</v>
      </c>
      <c r="E229" s="73">
        <f>SUM(D229/C229)</f>
        <v>2.0015400000000003</v>
      </c>
    </row>
    <row r="230" spans="1:5" s="60" customFormat="1" ht="15.6" x14ac:dyDescent="0.25">
      <c r="A230" s="30"/>
      <c r="B230" s="31"/>
      <c r="C230" s="61"/>
      <c r="D230" s="63"/>
      <c r="E230" s="73"/>
    </row>
    <row r="231" spans="1:5" s="60" customFormat="1" ht="31.2" x14ac:dyDescent="0.3">
      <c r="A231" s="56" t="s">
        <v>249</v>
      </c>
      <c r="B231" s="19" t="s">
        <v>250</v>
      </c>
      <c r="C231" s="94">
        <f>SUM(C232:C232)</f>
        <v>0</v>
      </c>
      <c r="D231" s="94">
        <f>SUM(D232:D232)</f>
        <v>3.94</v>
      </c>
      <c r="E231" s="72" t="s">
        <v>90</v>
      </c>
    </row>
    <row r="232" spans="1:5" s="60" customFormat="1" ht="15.6" x14ac:dyDescent="0.3">
      <c r="A232" s="54" t="s">
        <v>70</v>
      </c>
      <c r="B232" s="55" t="s">
        <v>248</v>
      </c>
      <c r="C232" s="61">
        <v>0</v>
      </c>
      <c r="D232" s="70">
        <v>3.94</v>
      </c>
      <c r="E232" s="73" t="s">
        <v>90</v>
      </c>
    </row>
    <row r="233" spans="1:5" s="60" customFormat="1" ht="28.5" customHeight="1" x14ac:dyDescent="0.3">
      <c r="A233" s="56" t="s">
        <v>79</v>
      </c>
      <c r="B233" s="57" t="s">
        <v>80</v>
      </c>
      <c r="C233" s="94">
        <f>SUM(C234:C237)</f>
        <v>122700</v>
      </c>
      <c r="D233" s="94">
        <f>SUM(D234:D237)</f>
        <v>123107.41999999998</v>
      </c>
      <c r="E233" s="72">
        <f>SUM(D233/C233)</f>
        <v>1.0033204563977178</v>
      </c>
    </row>
    <row r="234" spans="1:5" s="22" customFormat="1" ht="17.25" customHeight="1" x14ac:dyDescent="0.3">
      <c r="A234" s="58" t="s">
        <v>49</v>
      </c>
      <c r="B234" s="59" t="s">
        <v>36</v>
      </c>
      <c r="C234" s="61">
        <v>4300</v>
      </c>
      <c r="D234" s="71">
        <v>8030.43</v>
      </c>
      <c r="E234" s="73">
        <f>SUM(D234/C234)</f>
        <v>1.8675418604651164</v>
      </c>
    </row>
    <row r="235" spans="1:5" s="22" customFormat="1" ht="15.6" x14ac:dyDescent="0.3">
      <c r="A235" s="58" t="s">
        <v>50</v>
      </c>
      <c r="B235" s="59" t="s">
        <v>41</v>
      </c>
      <c r="C235" s="61">
        <v>118000</v>
      </c>
      <c r="D235" s="71">
        <v>114607.59</v>
      </c>
      <c r="E235" s="73">
        <f>SUM(D235/C235)</f>
        <v>0.97125076271186439</v>
      </c>
    </row>
    <row r="236" spans="1:5" s="22" customFormat="1" ht="15.6" x14ac:dyDescent="0.3">
      <c r="A236" s="58" t="s">
        <v>70</v>
      </c>
      <c r="B236" s="59" t="s">
        <v>248</v>
      </c>
      <c r="C236" s="61">
        <v>0</v>
      </c>
      <c r="D236" s="71">
        <v>5.4</v>
      </c>
      <c r="E236" s="73" t="s">
        <v>90</v>
      </c>
    </row>
    <row r="237" spans="1:5" s="22" customFormat="1" ht="22.5" customHeight="1" x14ac:dyDescent="0.3">
      <c r="A237" s="58" t="s">
        <v>51</v>
      </c>
      <c r="B237" s="59" t="s">
        <v>37</v>
      </c>
      <c r="C237" s="61">
        <v>400</v>
      </c>
      <c r="D237" s="71">
        <v>464</v>
      </c>
      <c r="E237" s="73">
        <f>SUM(D237/C237)</f>
        <v>1.1599999999999999</v>
      </c>
    </row>
    <row r="238" spans="1:5" s="60" customFormat="1" ht="15.6" x14ac:dyDescent="0.3">
      <c r="A238" s="56" t="s">
        <v>81</v>
      </c>
      <c r="B238" s="57" t="s">
        <v>82</v>
      </c>
      <c r="C238" s="94">
        <f>SUM(C239:C239)</f>
        <v>2000</v>
      </c>
      <c r="D238" s="94">
        <f>SUM(D239:D239)</f>
        <v>1412.04</v>
      </c>
      <c r="E238" s="72">
        <f t="shared" ref="E238:E267" si="31">SUM(D238/C238)</f>
        <v>0.70601999999999998</v>
      </c>
    </row>
    <row r="239" spans="1:5" s="22" customFormat="1" ht="22.5" customHeight="1" x14ac:dyDescent="0.3">
      <c r="A239" s="58" t="s">
        <v>49</v>
      </c>
      <c r="B239" s="59" t="s">
        <v>36</v>
      </c>
      <c r="C239" s="61">
        <v>2000</v>
      </c>
      <c r="D239" s="71">
        <v>1412.04</v>
      </c>
      <c r="E239" s="73">
        <f t="shared" si="31"/>
        <v>0.70601999999999998</v>
      </c>
    </row>
    <row r="240" spans="1:5" s="22" customFormat="1" ht="22.5" customHeight="1" x14ac:dyDescent="0.3">
      <c r="A240" s="56" t="s">
        <v>212</v>
      </c>
      <c r="B240" s="57" t="s">
        <v>210</v>
      </c>
      <c r="C240" s="94">
        <f>SUM(C241)</f>
        <v>103383.1</v>
      </c>
      <c r="D240" s="94">
        <f>SUM(D241)</f>
        <v>123933.1</v>
      </c>
      <c r="E240" s="72">
        <f t="shared" ref="E240" si="32">SUM(D240/C240)</f>
        <v>1.1987752350239063</v>
      </c>
    </row>
    <row r="241" spans="1:5" s="22" customFormat="1" ht="58.5" customHeight="1" x14ac:dyDescent="0.3">
      <c r="A241" s="119" t="s">
        <v>170</v>
      </c>
      <c r="B241" s="116" t="s">
        <v>213</v>
      </c>
      <c r="C241" s="117">
        <v>103383.1</v>
      </c>
      <c r="D241" s="117">
        <v>123933.1</v>
      </c>
      <c r="E241" s="118">
        <f>SUM(D241/C241)</f>
        <v>1.1987752350239063</v>
      </c>
    </row>
    <row r="242" spans="1:5" s="60" customFormat="1" ht="31.5" customHeight="1" thickBot="1" x14ac:dyDescent="0.35">
      <c r="A242" s="41"/>
      <c r="B242" s="90" t="s">
        <v>135</v>
      </c>
      <c r="C242" s="89">
        <f>SUM(C243+C247+C254)</f>
        <v>2715630</v>
      </c>
      <c r="D242" s="89">
        <f>SUM(D243+D247+D254)</f>
        <v>3989774.39</v>
      </c>
      <c r="E242" s="85">
        <f t="shared" ref="E242:E247" si="33">SUM(D242/C242)</f>
        <v>1.4691892452211825</v>
      </c>
    </row>
    <row r="243" spans="1:5" s="60" customFormat="1" ht="31.5" customHeight="1" thickTop="1" x14ac:dyDescent="0.3">
      <c r="A243" s="56" t="s">
        <v>164</v>
      </c>
      <c r="B243" s="57" t="s">
        <v>165</v>
      </c>
      <c r="C243" s="94">
        <f>SUM(C245:C246)</f>
        <v>0</v>
      </c>
      <c r="D243" s="94">
        <f>SUM(D244:D246)</f>
        <v>312.83</v>
      </c>
      <c r="E243" s="72" t="s">
        <v>90</v>
      </c>
    </row>
    <row r="244" spans="1:5" s="60" customFormat="1" ht="31.5" customHeight="1" x14ac:dyDescent="0.25">
      <c r="A244" s="119" t="s">
        <v>129</v>
      </c>
      <c r="B244" s="116" t="s">
        <v>257</v>
      </c>
      <c r="C244" s="117">
        <v>0</v>
      </c>
      <c r="D244" s="117">
        <v>11.6</v>
      </c>
      <c r="E244" s="118" t="s">
        <v>90</v>
      </c>
    </row>
    <row r="245" spans="1:5" s="60" customFormat="1" ht="18" customHeight="1" x14ac:dyDescent="0.25">
      <c r="A245" s="119" t="s">
        <v>70</v>
      </c>
      <c r="B245" s="130" t="s">
        <v>248</v>
      </c>
      <c r="C245" s="117">
        <v>0</v>
      </c>
      <c r="D245" s="117">
        <v>1.23</v>
      </c>
      <c r="E245" s="118" t="s">
        <v>90</v>
      </c>
    </row>
    <row r="246" spans="1:5" s="60" customFormat="1" ht="33.75" customHeight="1" x14ac:dyDescent="0.25">
      <c r="A246" s="119" t="s">
        <v>127</v>
      </c>
      <c r="B246" s="130" t="s">
        <v>251</v>
      </c>
      <c r="C246" s="117">
        <v>0</v>
      </c>
      <c r="D246" s="117">
        <v>300</v>
      </c>
      <c r="E246" s="118" t="s">
        <v>90</v>
      </c>
    </row>
    <row r="247" spans="1:5" s="60" customFormat="1" ht="12.75" customHeight="1" x14ac:dyDescent="0.3">
      <c r="A247" s="56" t="s">
        <v>136</v>
      </c>
      <c r="B247" s="57" t="s">
        <v>65</v>
      </c>
      <c r="C247" s="94">
        <f>SUM(C252:C253)</f>
        <v>1587020</v>
      </c>
      <c r="D247" s="94">
        <f>SUM(D248:D253)</f>
        <v>2145151.1</v>
      </c>
      <c r="E247" s="72">
        <f t="shared" si="33"/>
        <v>1.3516849819157919</v>
      </c>
    </row>
    <row r="248" spans="1:5" s="60" customFormat="1" ht="33" customHeight="1" x14ac:dyDescent="0.25">
      <c r="A248" s="119" t="s">
        <v>129</v>
      </c>
      <c r="B248" s="116" t="s">
        <v>130</v>
      </c>
      <c r="C248" s="117">
        <v>0</v>
      </c>
      <c r="D248" s="117">
        <v>58</v>
      </c>
      <c r="E248" s="142" t="s">
        <v>90</v>
      </c>
    </row>
    <row r="249" spans="1:5" s="60" customFormat="1" ht="13.5" customHeight="1" x14ac:dyDescent="0.3">
      <c r="A249" s="127" t="s">
        <v>70</v>
      </c>
      <c r="B249" s="128" t="s">
        <v>71</v>
      </c>
      <c r="C249" s="129">
        <v>0</v>
      </c>
      <c r="D249" s="129">
        <v>420.31</v>
      </c>
      <c r="E249" s="144" t="s">
        <v>90</v>
      </c>
    </row>
    <row r="250" spans="1:5" s="60" customFormat="1" ht="15" customHeight="1" x14ac:dyDescent="0.3">
      <c r="A250" s="127" t="s">
        <v>127</v>
      </c>
      <c r="B250" s="128" t="s">
        <v>128</v>
      </c>
      <c r="C250" s="129">
        <v>0</v>
      </c>
      <c r="D250" s="129">
        <v>9690</v>
      </c>
      <c r="E250" s="144" t="s">
        <v>90</v>
      </c>
    </row>
    <row r="251" spans="1:5" s="60" customFormat="1" ht="15" customHeight="1" x14ac:dyDescent="0.3">
      <c r="A251" s="127" t="s">
        <v>51</v>
      </c>
      <c r="B251" s="128" t="s">
        <v>69</v>
      </c>
      <c r="C251" s="129">
        <v>0</v>
      </c>
      <c r="D251" s="129">
        <v>1180.74</v>
      </c>
      <c r="E251" s="144" t="s">
        <v>90</v>
      </c>
    </row>
    <row r="252" spans="1:5" s="60" customFormat="1" ht="79.5" customHeight="1" x14ac:dyDescent="0.25">
      <c r="A252" s="30" t="s">
        <v>126</v>
      </c>
      <c r="B252" s="97" t="s">
        <v>137</v>
      </c>
      <c r="C252" s="61">
        <v>974749</v>
      </c>
      <c r="D252" s="71">
        <v>969078.8</v>
      </c>
      <c r="E252" s="73">
        <f t="shared" si="31"/>
        <v>0.99418291272932835</v>
      </c>
    </row>
    <row r="253" spans="1:5" s="60" customFormat="1" ht="34.5" customHeight="1" x14ac:dyDescent="0.25">
      <c r="A253" s="30" t="s">
        <v>111</v>
      </c>
      <c r="B253" s="97" t="s">
        <v>138</v>
      </c>
      <c r="C253" s="61">
        <v>612271</v>
      </c>
      <c r="D253" s="71">
        <v>1164723.25</v>
      </c>
      <c r="E253" s="73">
        <f t="shared" si="31"/>
        <v>1.902300206934511</v>
      </c>
    </row>
    <row r="254" spans="1:5" s="22" customFormat="1" ht="26.25" customHeight="1" x14ac:dyDescent="0.3">
      <c r="A254" s="56" t="s">
        <v>139</v>
      </c>
      <c r="B254" s="57" t="s">
        <v>140</v>
      </c>
      <c r="C254" s="94">
        <f>SUM(C258:C260)</f>
        <v>1128610</v>
      </c>
      <c r="D254" s="94">
        <f>SUM(D255:D260)</f>
        <v>1844310.46</v>
      </c>
      <c r="E254" s="72">
        <f t="shared" ref="E254" si="34">SUM(D254/C254)</f>
        <v>1.6341432913052338</v>
      </c>
    </row>
    <row r="255" spans="1:5" s="22" customFormat="1" ht="30.75" customHeight="1" x14ac:dyDescent="0.3">
      <c r="A255" s="119" t="s">
        <v>129</v>
      </c>
      <c r="B255" s="116" t="s">
        <v>252</v>
      </c>
      <c r="C255" s="117">
        <v>0</v>
      </c>
      <c r="D255" s="117">
        <v>11.6</v>
      </c>
      <c r="E255" s="118" t="s">
        <v>90</v>
      </c>
    </row>
    <row r="256" spans="1:5" s="22" customFormat="1" ht="16.5" customHeight="1" x14ac:dyDescent="0.3">
      <c r="A256" s="119" t="s">
        <v>70</v>
      </c>
      <c r="B256" s="130" t="s">
        <v>71</v>
      </c>
      <c r="C256" s="117">
        <v>0</v>
      </c>
      <c r="D256" s="117">
        <v>130.38</v>
      </c>
      <c r="E256" s="118" t="s">
        <v>90</v>
      </c>
    </row>
    <row r="257" spans="1:5" s="22" customFormat="1" ht="19.5" customHeight="1" x14ac:dyDescent="0.3">
      <c r="A257" s="119" t="s">
        <v>127</v>
      </c>
      <c r="B257" s="130" t="s">
        <v>128</v>
      </c>
      <c r="C257" s="117">
        <v>0</v>
      </c>
      <c r="D257" s="117">
        <v>799.28</v>
      </c>
      <c r="E257" s="118" t="s">
        <v>90</v>
      </c>
    </row>
    <row r="258" spans="1:5" s="51" customFormat="1" ht="48" customHeight="1" x14ac:dyDescent="0.3">
      <c r="A258" s="20" t="s">
        <v>126</v>
      </c>
      <c r="B258" s="97" t="s">
        <v>137</v>
      </c>
      <c r="C258" s="61">
        <v>84846</v>
      </c>
      <c r="D258" s="71">
        <v>84343.64</v>
      </c>
      <c r="E258" s="73">
        <f t="shared" si="31"/>
        <v>0.99407915517525869</v>
      </c>
    </row>
    <row r="259" spans="1:5" s="17" customFormat="1" ht="36" customHeight="1" x14ac:dyDescent="0.3">
      <c r="A259" s="30" t="s">
        <v>111</v>
      </c>
      <c r="B259" s="97" t="s">
        <v>138</v>
      </c>
      <c r="C259" s="61">
        <v>976764</v>
      </c>
      <c r="D259" s="71">
        <v>1692025.56</v>
      </c>
      <c r="E259" s="73">
        <f t="shared" si="31"/>
        <v>1.732276742386083</v>
      </c>
    </row>
    <row r="260" spans="1:5" s="17" customFormat="1" ht="56.25" customHeight="1" x14ac:dyDescent="0.3">
      <c r="A260" s="30" t="s">
        <v>161</v>
      </c>
      <c r="B260" s="97" t="s">
        <v>185</v>
      </c>
      <c r="C260" s="61">
        <v>67000</v>
      </c>
      <c r="D260" s="71">
        <v>67000</v>
      </c>
      <c r="E260" s="73">
        <f t="shared" si="31"/>
        <v>1</v>
      </c>
    </row>
    <row r="261" spans="1:5" s="49" customFormat="1" ht="48" customHeight="1" thickBot="1" x14ac:dyDescent="0.35">
      <c r="A261" s="41"/>
      <c r="B261" s="90" t="s">
        <v>102</v>
      </c>
      <c r="C261" s="89">
        <f>SUM(C262)</f>
        <v>3009095</v>
      </c>
      <c r="D261" s="89">
        <f>SUM(D262)</f>
        <v>5961544.2599999998</v>
      </c>
      <c r="E261" s="85">
        <f t="shared" si="31"/>
        <v>1.9811751573147407</v>
      </c>
    </row>
    <row r="262" spans="1:5" s="51" customFormat="1" ht="59.25" customHeight="1" thickTop="1" x14ac:dyDescent="0.3">
      <c r="A262" s="18" t="s">
        <v>103</v>
      </c>
      <c r="B262" s="77" t="s">
        <v>104</v>
      </c>
      <c r="C262" s="67">
        <f>SUM(C263:C265)</f>
        <v>3009095</v>
      </c>
      <c r="D262" s="67">
        <f>SUM(D263:D265)</f>
        <v>5961544.2599999998</v>
      </c>
      <c r="E262" s="72">
        <f t="shared" si="31"/>
        <v>1.9811751573147407</v>
      </c>
    </row>
    <row r="263" spans="1:5" s="17" customFormat="1" ht="32.25" customHeight="1" x14ac:dyDescent="0.3">
      <c r="A263" s="20" t="s">
        <v>91</v>
      </c>
      <c r="B263" s="38" t="s">
        <v>92</v>
      </c>
      <c r="C263" s="69">
        <v>2000</v>
      </c>
      <c r="D263" s="69">
        <v>0</v>
      </c>
      <c r="E263" s="73">
        <f t="shared" si="31"/>
        <v>0</v>
      </c>
    </row>
    <row r="264" spans="1:5" s="49" customFormat="1" ht="15" customHeight="1" x14ac:dyDescent="0.25">
      <c r="A264" s="20" t="s">
        <v>47</v>
      </c>
      <c r="B264" s="38" t="s">
        <v>44</v>
      </c>
      <c r="C264" s="69">
        <v>3005595</v>
      </c>
      <c r="D264" s="69">
        <v>5958794.2599999998</v>
      </c>
      <c r="E264" s="73">
        <f t="shared" si="31"/>
        <v>1.9825672653833932</v>
      </c>
    </row>
    <row r="265" spans="1:5" s="49" customFormat="1" ht="15" customHeight="1" x14ac:dyDescent="0.25">
      <c r="A265" s="30" t="s">
        <v>51</v>
      </c>
      <c r="B265" s="97" t="s">
        <v>37</v>
      </c>
      <c r="C265" s="69">
        <v>1500</v>
      </c>
      <c r="D265" s="69">
        <v>2750</v>
      </c>
      <c r="E265" s="73">
        <f t="shared" si="31"/>
        <v>1.8333333333333333</v>
      </c>
    </row>
    <row r="266" spans="1:5" s="40" customFormat="1" ht="44.25" customHeight="1" thickBot="1" x14ac:dyDescent="0.35">
      <c r="A266" s="41"/>
      <c r="B266" s="90" t="s">
        <v>112</v>
      </c>
      <c r="C266" s="89">
        <f>SUM(C267)</f>
        <v>100000</v>
      </c>
      <c r="D266" s="89">
        <f>SUM(D267+D271)</f>
        <v>88765.500000000015</v>
      </c>
      <c r="E266" s="85">
        <f t="shared" si="31"/>
        <v>0.88765500000000019</v>
      </c>
    </row>
    <row r="267" spans="1:5" s="40" customFormat="1" ht="24.75" customHeight="1" thickTop="1" x14ac:dyDescent="0.3">
      <c r="A267" s="18" t="s">
        <v>113</v>
      </c>
      <c r="B267" s="77" t="s">
        <v>114</v>
      </c>
      <c r="C267" s="67">
        <f>SUM(C268:C268)</f>
        <v>100000</v>
      </c>
      <c r="D267" s="67">
        <f>SUM(D268:D270)</f>
        <v>86790.87000000001</v>
      </c>
      <c r="E267" s="72">
        <f t="shared" si="31"/>
        <v>0.86790870000000009</v>
      </c>
    </row>
    <row r="268" spans="1:5" s="40" customFormat="1" ht="16.5" customHeight="1" x14ac:dyDescent="0.3">
      <c r="A268" s="42" t="s">
        <v>49</v>
      </c>
      <c r="B268" s="21" t="s">
        <v>36</v>
      </c>
      <c r="C268" s="79">
        <v>100000</v>
      </c>
      <c r="D268" s="79">
        <v>86076.96</v>
      </c>
      <c r="E268" s="73">
        <f>SUM(D268/C268)</f>
        <v>0.86076960000000002</v>
      </c>
    </row>
    <row r="269" spans="1:5" s="40" customFormat="1" ht="18.75" customHeight="1" x14ac:dyDescent="0.3">
      <c r="A269" s="124" t="s">
        <v>70</v>
      </c>
      <c r="B269" s="130" t="s">
        <v>71</v>
      </c>
      <c r="C269" s="110">
        <v>0</v>
      </c>
      <c r="D269" s="110">
        <v>13.91</v>
      </c>
      <c r="E269" s="118" t="s">
        <v>90</v>
      </c>
    </row>
    <row r="270" spans="1:5" s="40" customFormat="1" ht="24" customHeight="1" x14ac:dyDescent="0.3">
      <c r="A270" s="149" t="s">
        <v>51</v>
      </c>
      <c r="B270" s="150" t="s">
        <v>37</v>
      </c>
      <c r="C270" s="151">
        <v>0</v>
      </c>
      <c r="D270" s="152">
        <v>700</v>
      </c>
      <c r="E270" s="152" t="s">
        <v>90</v>
      </c>
    </row>
    <row r="271" spans="1:5" s="40" customFormat="1" ht="24" customHeight="1" x14ac:dyDescent="0.3">
      <c r="A271" s="18" t="s">
        <v>253</v>
      </c>
      <c r="B271" s="23" t="s">
        <v>2</v>
      </c>
      <c r="C271" s="67">
        <f>SUM(C272:C272)</f>
        <v>0</v>
      </c>
      <c r="D271" s="67">
        <f>SUM(D272:D272)</f>
        <v>1974.63</v>
      </c>
      <c r="E271" s="72" t="s">
        <v>90</v>
      </c>
    </row>
    <row r="272" spans="1:5" s="40" customFormat="1" ht="24" customHeight="1" x14ac:dyDescent="0.3">
      <c r="A272" s="42" t="s">
        <v>127</v>
      </c>
      <c r="B272" s="130" t="s">
        <v>128</v>
      </c>
      <c r="C272" s="79">
        <v>0</v>
      </c>
      <c r="D272" s="79">
        <v>1974.63</v>
      </c>
      <c r="E272" s="73" t="s">
        <v>90</v>
      </c>
    </row>
    <row r="273" spans="1:7" ht="15.6" x14ac:dyDescent="0.3">
      <c r="A273" s="155" t="s">
        <v>105</v>
      </c>
      <c r="B273" s="155"/>
      <c r="C273" s="95">
        <v>129924803.38</v>
      </c>
      <c r="D273" s="95">
        <v>136123625.30000001</v>
      </c>
      <c r="E273" s="92">
        <f>SUM(D273/C273)</f>
        <v>1.0477108431857303</v>
      </c>
      <c r="G273" s="40"/>
    </row>
    <row r="274" spans="1:7" ht="20.25" customHeight="1" thickBot="1" x14ac:dyDescent="0.35">
      <c r="A274" s="156" t="s">
        <v>106</v>
      </c>
      <c r="B274" s="156"/>
      <c r="C274" s="96">
        <v>3825757.8</v>
      </c>
      <c r="D274" s="96">
        <v>6668231.6200000001</v>
      </c>
      <c r="E274" s="91">
        <f>SUM(D274/C274)</f>
        <v>1.7429832123716771</v>
      </c>
      <c r="G274" s="40"/>
    </row>
    <row r="275" spans="1:7" ht="16.2" thickTop="1" x14ac:dyDescent="0.3">
      <c r="A275" s="53"/>
      <c r="B275" s="40"/>
      <c r="C275" s="40"/>
      <c r="D275" s="40"/>
      <c r="E275" s="40"/>
    </row>
    <row r="276" spans="1:7" x14ac:dyDescent="0.25">
      <c r="A276" s="4"/>
      <c r="B276" s="2"/>
    </row>
    <row r="277" spans="1:7" x14ac:dyDescent="0.25">
      <c r="A277" s="4"/>
      <c r="B277" s="2"/>
    </row>
    <row r="278" spans="1:7" x14ac:dyDescent="0.25">
      <c r="A278" s="4"/>
      <c r="B278" s="2"/>
    </row>
    <row r="279" spans="1:7" x14ac:dyDescent="0.25">
      <c r="A279" s="4"/>
      <c r="B279" s="2"/>
    </row>
    <row r="280" spans="1:7" x14ac:dyDescent="0.25">
      <c r="A280" s="4"/>
      <c r="B280" s="2"/>
    </row>
    <row r="281" spans="1:7" x14ac:dyDescent="0.25">
      <c r="A281" s="4"/>
      <c r="B281" s="2"/>
    </row>
    <row r="282" spans="1:7" x14ac:dyDescent="0.25">
      <c r="A282" s="4"/>
      <c r="B282" s="2"/>
    </row>
    <row r="283" spans="1:7" x14ac:dyDescent="0.25">
      <c r="A283" s="4"/>
      <c r="B283" s="2"/>
    </row>
    <row r="284" spans="1:7" x14ac:dyDescent="0.25">
      <c r="A284" s="4"/>
      <c r="B284" s="2"/>
    </row>
    <row r="285" spans="1:7" x14ac:dyDescent="0.25">
      <c r="A285" s="4"/>
      <c r="B285" s="2"/>
    </row>
    <row r="286" spans="1:7" x14ac:dyDescent="0.25">
      <c r="A286" s="4"/>
      <c r="B286" s="2"/>
    </row>
    <row r="287" spans="1:7" x14ac:dyDescent="0.25">
      <c r="A287" s="4"/>
      <c r="B287" s="2"/>
    </row>
    <row r="288" spans="1:7" x14ac:dyDescent="0.25">
      <c r="A288" s="4"/>
      <c r="B288" s="2"/>
    </row>
    <row r="289" spans="1:2" x14ac:dyDescent="0.25">
      <c r="A289" s="4"/>
      <c r="B289" s="2"/>
    </row>
    <row r="290" spans="1:2" x14ac:dyDescent="0.25">
      <c r="A290" s="4"/>
      <c r="B290" s="2"/>
    </row>
    <row r="291" spans="1:2" x14ac:dyDescent="0.25">
      <c r="A291" s="4"/>
      <c r="B291" s="2"/>
    </row>
    <row r="292" spans="1:2" x14ac:dyDescent="0.25">
      <c r="A292" s="4"/>
      <c r="B292" s="2"/>
    </row>
    <row r="293" spans="1:2" x14ac:dyDescent="0.25">
      <c r="A293" s="4"/>
      <c r="B293" s="2"/>
    </row>
    <row r="294" spans="1:2" x14ac:dyDescent="0.25">
      <c r="A294" s="4"/>
      <c r="B294" s="2"/>
    </row>
    <row r="295" spans="1:2" x14ac:dyDescent="0.25">
      <c r="A295" s="4"/>
      <c r="B295" s="2"/>
    </row>
    <row r="296" spans="1:2" x14ac:dyDescent="0.25">
      <c r="A296" s="4"/>
      <c r="B296" s="2"/>
    </row>
    <row r="297" spans="1:2" x14ac:dyDescent="0.25">
      <c r="A297" s="4"/>
      <c r="B297" s="2"/>
    </row>
    <row r="298" spans="1:2" x14ac:dyDescent="0.25">
      <c r="A298" s="4"/>
      <c r="B298" s="2"/>
    </row>
    <row r="299" spans="1:2" x14ac:dyDescent="0.25">
      <c r="A299" s="4"/>
      <c r="B299" s="2"/>
    </row>
    <row r="300" spans="1:2" x14ac:dyDescent="0.25">
      <c r="A300" s="4"/>
      <c r="B300" s="2"/>
    </row>
    <row r="301" spans="1:2" x14ac:dyDescent="0.25">
      <c r="A301" s="4"/>
      <c r="B301" s="2"/>
    </row>
    <row r="302" spans="1:2" x14ac:dyDescent="0.25">
      <c r="A302" s="4"/>
      <c r="B302" s="2"/>
    </row>
    <row r="303" spans="1:2" x14ac:dyDescent="0.25">
      <c r="A303" s="4"/>
      <c r="B303" s="2"/>
    </row>
    <row r="304" spans="1:2" x14ac:dyDescent="0.25">
      <c r="A304" s="4"/>
      <c r="B304" s="2"/>
    </row>
    <row r="305" spans="1:2" x14ac:dyDescent="0.25">
      <c r="A305" s="4"/>
      <c r="B305" s="2"/>
    </row>
    <row r="306" spans="1:2" x14ac:dyDescent="0.25">
      <c r="A306" s="4"/>
      <c r="B306" s="2"/>
    </row>
    <row r="307" spans="1:2" x14ac:dyDescent="0.25">
      <c r="A307" s="4"/>
      <c r="B307" s="2"/>
    </row>
    <row r="308" spans="1:2" x14ac:dyDescent="0.25">
      <c r="A308" s="4"/>
      <c r="B308" s="2"/>
    </row>
    <row r="309" spans="1:2" x14ac:dyDescent="0.25">
      <c r="A309" s="4"/>
      <c r="B309" s="2"/>
    </row>
    <row r="310" spans="1:2" x14ac:dyDescent="0.25">
      <c r="A310" s="4"/>
      <c r="B310" s="2"/>
    </row>
    <row r="311" spans="1:2" x14ac:dyDescent="0.25">
      <c r="A311" s="4"/>
      <c r="B311" s="2"/>
    </row>
    <row r="312" spans="1:2" x14ac:dyDescent="0.25">
      <c r="A312" s="4"/>
      <c r="B312" s="2"/>
    </row>
    <row r="313" spans="1:2" x14ac:dyDescent="0.25">
      <c r="A313" s="4"/>
      <c r="B313" s="2"/>
    </row>
    <row r="314" spans="1:2" x14ac:dyDescent="0.25">
      <c r="A314" s="4"/>
      <c r="B314" s="2"/>
    </row>
    <row r="315" spans="1:2" x14ac:dyDescent="0.25">
      <c r="A315" s="4"/>
      <c r="B315" s="2"/>
    </row>
    <row r="316" spans="1:2" x14ac:dyDescent="0.25">
      <c r="A316" s="4"/>
      <c r="B316" s="2"/>
    </row>
    <row r="317" spans="1:2" x14ac:dyDescent="0.25">
      <c r="A317" s="4"/>
      <c r="B317" s="2"/>
    </row>
    <row r="318" spans="1:2" x14ac:dyDescent="0.25">
      <c r="A318" s="4"/>
      <c r="B318" s="2"/>
    </row>
    <row r="319" spans="1:2" x14ac:dyDescent="0.25">
      <c r="A319" s="4"/>
      <c r="B319" s="2"/>
    </row>
    <row r="320" spans="1:2" x14ac:dyDescent="0.25">
      <c r="A320" s="4"/>
      <c r="B320" s="2"/>
    </row>
    <row r="321" spans="1:2" x14ac:dyDescent="0.25">
      <c r="A321" s="4"/>
      <c r="B321" s="2"/>
    </row>
    <row r="322" spans="1:2" x14ac:dyDescent="0.25">
      <c r="A322" s="4"/>
      <c r="B322" s="2"/>
    </row>
    <row r="323" spans="1:2" x14ac:dyDescent="0.25">
      <c r="A323" s="4"/>
      <c r="B323" s="2"/>
    </row>
    <row r="324" spans="1:2" x14ac:dyDescent="0.25">
      <c r="A324" s="4"/>
      <c r="B324" s="2"/>
    </row>
    <row r="325" spans="1:2" x14ac:dyDescent="0.25">
      <c r="A325" s="4"/>
      <c r="B325" s="2"/>
    </row>
    <row r="326" spans="1:2" x14ac:dyDescent="0.25">
      <c r="A326" s="4"/>
      <c r="B326" s="2"/>
    </row>
    <row r="327" spans="1:2" x14ac:dyDescent="0.25">
      <c r="A327" s="4"/>
      <c r="B327" s="2"/>
    </row>
    <row r="328" spans="1:2" x14ac:dyDescent="0.25">
      <c r="A328" s="4"/>
      <c r="B328" s="2"/>
    </row>
    <row r="329" spans="1:2" x14ac:dyDescent="0.25">
      <c r="A329" s="4"/>
      <c r="B329" s="2"/>
    </row>
    <row r="330" spans="1:2" x14ac:dyDescent="0.25">
      <c r="A330" s="4"/>
      <c r="B330" s="2"/>
    </row>
    <row r="331" spans="1:2" x14ac:dyDescent="0.25">
      <c r="A331" s="4"/>
      <c r="B331" s="2"/>
    </row>
    <row r="332" spans="1:2" x14ac:dyDescent="0.25">
      <c r="A332" s="4"/>
      <c r="B332" s="2"/>
    </row>
    <row r="333" spans="1:2" x14ac:dyDescent="0.25">
      <c r="A333" s="4"/>
      <c r="B333" s="2"/>
    </row>
    <row r="334" spans="1:2" x14ac:dyDescent="0.25">
      <c r="A334" s="4"/>
      <c r="B334" s="2"/>
    </row>
    <row r="335" spans="1:2" x14ac:dyDescent="0.25">
      <c r="A335" s="4"/>
      <c r="B335" s="2"/>
    </row>
    <row r="336" spans="1:2" x14ac:dyDescent="0.25">
      <c r="A336" s="4"/>
      <c r="B336" s="2"/>
    </row>
    <row r="337" spans="1:2" x14ac:dyDescent="0.25">
      <c r="A337" s="4"/>
      <c r="B337" s="2"/>
    </row>
    <row r="338" spans="1:2" x14ac:dyDescent="0.25">
      <c r="A338" s="4"/>
      <c r="B338" s="2"/>
    </row>
    <row r="339" spans="1:2" x14ac:dyDescent="0.25">
      <c r="A339" s="4"/>
      <c r="B339" s="2"/>
    </row>
    <row r="340" spans="1:2" x14ac:dyDescent="0.25">
      <c r="A340" s="4"/>
      <c r="B340" s="2"/>
    </row>
    <row r="341" spans="1:2" x14ac:dyDescent="0.25">
      <c r="A341" s="4"/>
      <c r="B341" s="2"/>
    </row>
    <row r="342" spans="1:2" x14ac:dyDescent="0.25">
      <c r="A342" s="4"/>
      <c r="B342" s="2"/>
    </row>
    <row r="343" spans="1:2" x14ac:dyDescent="0.25">
      <c r="A343" s="4"/>
      <c r="B343" s="2"/>
    </row>
    <row r="344" spans="1:2" x14ac:dyDescent="0.25">
      <c r="A344" s="4"/>
      <c r="B344" s="2"/>
    </row>
    <row r="345" spans="1:2" x14ac:dyDescent="0.25">
      <c r="A345" s="4"/>
      <c r="B345" s="2"/>
    </row>
    <row r="346" spans="1:2" x14ac:dyDescent="0.25">
      <c r="A346" s="4"/>
      <c r="B346" s="2"/>
    </row>
    <row r="347" spans="1:2" x14ac:dyDescent="0.25">
      <c r="A347" s="4"/>
      <c r="B347" s="2"/>
    </row>
    <row r="348" spans="1:2" x14ac:dyDescent="0.25">
      <c r="A348" s="4"/>
      <c r="B348" s="2"/>
    </row>
    <row r="349" spans="1:2" x14ac:dyDescent="0.25">
      <c r="A349" s="4"/>
      <c r="B349" s="2"/>
    </row>
    <row r="350" spans="1:2" x14ac:dyDescent="0.25">
      <c r="A350" s="4"/>
      <c r="B350" s="2"/>
    </row>
    <row r="351" spans="1:2" x14ac:dyDescent="0.25">
      <c r="A351" s="4"/>
      <c r="B351" s="2"/>
    </row>
    <row r="352" spans="1:2" x14ac:dyDescent="0.25">
      <c r="A352" s="4"/>
      <c r="B352" s="2"/>
    </row>
    <row r="353" spans="1:2" x14ac:dyDescent="0.25">
      <c r="A353" s="4"/>
      <c r="B353" s="2"/>
    </row>
    <row r="354" spans="1:2" x14ac:dyDescent="0.25">
      <c r="A354" s="4"/>
      <c r="B354" s="2"/>
    </row>
    <row r="355" spans="1:2" x14ac:dyDescent="0.25">
      <c r="A355" s="4"/>
      <c r="B355" s="2"/>
    </row>
    <row r="356" spans="1:2" x14ac:dyDescent="0.25">
      <c r="A356" s="4"/>
      <c r="B356" s="2"/>
    </row>
    <row r="357" spans="1:2" x14ac:dyDescent="0.25">
      <c r="A357" s="4"/>
      <c r="B357" s="2"/>
    </row>
    <row r="358" spans="1:2" x14ac:dyDescent="0.25">
      <c r="A358" s="4"/>
      <c r="B358" s="2"/>
    </row>
    <row r="359" spans="1:2" x14ac:dyDescent="0.25">
      <c r="A359" s="4"/>
      <c r="B359" s="2"/>
    </row>
    <row r="360" spans="1:2" x14ac:dyDescent="0.25">
      <c r="A360" s="4"/>
      <c r="B360" s="2"/>
    </row>
    <row r="361" spans="1:2" x14ac:dyDescent="0.25">
      <c r="A361" s="4"/>
      <c r="B361" s="2"/>
    </row>
    <row r="362" spans="1:2" x14ac:dyDescent="0.25">
      <c r="A362" s="4"/>
      <c r="B362" s="2"/>
    </row>
    <row r="363" spans="1:2" x14ac:dyDescent="0.25">
      <c r="A363" s="4"/>
      <c r="B363" s="2"/>
    </row>
    <row r="364" spans="1:2" x14ac:dyDescent="0.25">
      <c r="A364" s="4"/>
      <c r="B364" s="2"/>
    </row>
    <row r="365" spans="1:2" x14ac:dyDescent="0.25">
      <c r="A365" s="4"/>
      <c r="B365" s="2"/>
    </row>
    <row r="366" spans="1:2" x14ac:dyDescent="0.25">
      <c r="A366" s="4"/>
      <c r="B366" s="2"/>
    </row>
    <row r="367" spans="1:2" x14ac:dyDescent="0.25">
      <c r="A367" s="4"/>
      <c r="B367" s="2"/>
    </row>
    <row r="368" spans="1:2" x14ac:dyDescent="0.25">
      <c r="A368" s="4"/>
      <c r="B368" s="2"/>
    </row>
    <row r="369" spans="1:2" x14ac:dyDescent="0.25">
      <c r="A369" s="4"/>
      <c r="B369" s="2"/>
    </row>
    <row r="370" spans="1:2" x14ac:dyDescent="0.25">
      <c r="A370" s="4"/>
      <c r="B370" s="2"/>
    </row>
    <row r="371" spans="1:2" x14ac:dyDescent="0.25">
      <c r="A371" s="4"/>
      <c r="B371" s="2"/>
    </row>
    <row r="372" spans="1:2" x14ac:dyDescent="0.25">
      <c r="A372" s="4"/>
      <c r="B372" s="2"/>
    </row>
    <row r="373" spans="1:2" x14ac:dyDescent="0.25">
      <c r="A373" s="4"/>
      <c r="B373" s="2"/>
    </row>
    <row r="374" spans="1:2" x14ac:dyDescent="0.25">
      <c r="A374" s="4"/>
      <c r="B374" s="2"/>
    </row>
    <row r="375" spans="1:2" x14ac:dyDescent="0.25">
      <c r="A375" s="4"/>
      <c r="B375" s="2"/>
    </row>
    <row r="376" spans="1:2" x14ac:dyDescent="0.25">
      <c r="A376" s="4"/>
      <c r="B376" s="2"/>
    </row>
    <row r="377" spans="1:2" x14ac:dyDescent="0.25">
      <c r="A377" s="4"/>
      <c r="B377" s="2"/>
    </row>
    <row r="378" spans="1:2" x14ac:dyDescent="0.25">
      <c r="A378" s="4"/>
      <c r="B378" s="2"/>
    </row>
    <row r="379" spans="1:2" x14ac:dyDescent="0.25">
      <c r="A379" s="4"/>
      <c r="B379" s="2"/>
    </row>
    <row r="380" spans="1:2" x14ac:dyDescent="0.25">
      <c r="A380" s="4"/>
      <c r="B380" s="2"/>
    </row>
    <row r="381" spans="1:2" x14ac:dyDescent="0.25">
      <c r="A381" s="4"/>
      <c r="B381" s="2"/>
    </row>
    <row r="382" spans="1:2" x14ac:dyDescent="0.25">
      <c r="A382" s="4"/>
      <c r="B382" s="2"/>
    </row>
    <row r="383" spans="1:2" x14ac:dyDescent="0.25">
      <c r="A383" s="4"/>
      <c r="B383" s="2"/>
    </row>
    <row r="384" spans="1:2" x14ac:dyDescent="0.25">
      <c r="A384" s="4"/>
      <c r="B384" s="2"/>
    </row>
    <row r="385" spans="1:2" x14ac:dyDescent="0.25">
      <c r="A385" s="4"/>
      <c r="B385" s="2"/>
    </row>
    <row r="386" spans="1:2" x14ac:dyDescent="0.25">
      <c r="A386" s="4"/>
      <c r="B386" s="2"/>
    </row>
    <row r="387" spans="1:2" x14ac:dyDescent="0.25">
      <c r="A387" s="4"/>
      <c r="B387" s="2"/>
    </row>
    <row r="388" spans="1:2" x14ac:dyDescent="0.25">
      <c r="A388" s="4"/>
      <c r="B388" s="2"/>
    </row>
    <row r="389" spans="1:2" x14ac:dyDescent="0.25">
      <c r="A389" s="4"/>
      <c r="B389" s="2"/>
    </row>
    <row r="390" spans="1:2" x14ac:dyDescent="0.25">
      <c r="A390" s="4"/>
      <c r="B390" s="2"/>
    </row>
    <row r="391" spans="1:2" x14ac:dyDescent="0.25">
      <c r="A391" s="4"/>
      <c r="B391" s="2"/>
    </row>
    <row r="392" spans="1:2" x14ac:dyDescent="0.25">
      <c r="A392" s="4"/>
      <c r="B392" s="2"/>
    </row>
    <row r="393" spans="1:2" x14ac:dyDescent="0.25">
      <c r="A393" s="4"/>
      <c r="B393" s="2"/>
    </row>
    <row r="394" spans="1:2" x14ac:dyDescent="0.25">
      <c r="A394" s="4"/>
      <c r="B394" s="2"/>
    </row>
    <row r="395" spans="1:2" x14ac:dyDescent="0.25">
      <c r="A395" s="4"/>
      <c r="B395" s="2"/>
    </row>
    <row r="396" spans="1:2" x14ac:dyDescent="0.25">
      <c r="A396" s="4"/>
      <c r="B396" s="2"/>
    </row>
    <row r="397" spans="1:2" x14ac:dyDescent="0.25">
      <c r="A397" s="4"/>
      <c r="B397" s="2"/>
    </row>
    <row r="398" spans="1:2" x14ac:dyDescent="0.25">
      <c r="A398" s="4"/>
      <c r="B398" s="2"/>
    </row>
    <row r="399" spans="1:2" x14ac:dyDescent="0.25">
      <c r="A399" s="4"/>
      <c r="B399" s="2"/>
    </row>
    <row r="400" spans="1:2" x14ac:dyDescent="0.25">
      <c r="A400" s="4"/>
      <c r="B400" s="2"/>
    </row>
    <row r="401" spans="1:2" x14ac:dyDescent="0.25">
      <c r="A401" s="4"/>
      <c r="B401" s="2"/>
    </row>
    <row r="402" spans="1:2" x14ac:dyDescent="0.25">
      <c r="A402" s="4"/>
      <c r="B402" s="2"/>
    </row>
    <row r="403" spans="1:2" x14ac:dyDescent="0.25">
      <c r="A403" s="4"/>
      <c r="B403" s="2"/>
    </row>
    <row r="404" spans="1:2" x14ac:dyDescent="0.25">
      <c r="A404" s="4"/>
      <c r="B404" s="2"/>
    </row>
    <row r="405" spans="1:2" x14ac:dyDescent="0.25">
      <c r="A405" s="4"/>
      <c r="B405" s="2"/>
    </row>
    <row r="406" spans="1:2" x14ac:dyDescent="0.25">
      <c r="A406" s="4"/>
      <c r="B406" s="2"/>
    </row>
    <row r="407" spans="1:2" x14ac:dyDescent="0.25">
      <c r="A407" s="4"/>
      <c r="B407" s="2"/>
    </row>
    <row r="408" spans="1:2" x14ac:dyDescent="0.25">
      <c r="A408" s="4"/>
      <c r="B408" s="2"/>
    </row>
    <row r="409" spans="1:2" x14ac:dyDescent="0.25">
      <c r="A409" s="4"/>
      <c r="B409" s="2"/>
    </row>
    <row r="410" spans="1:2" x14ac:dyDescent="0.25">
      <c r="A410" s="4"/>
      <c r="B410" s="2"/>
    </row>
    <row r="411" spans="1:2" x14ac:dyDescent="0.25">
      <c r="A411" s="4"/>
      <c r="B411" s="2"/>
    </row>
    <row r="412" spans="1:2" x14ac:dyDescent="0.25">
      <c r="A412" s="4"/>
      <c r="B412" s="2"/>
    </row>
    <row r="413" spans="1:2" x14ac:dyDescent="0.25">
      <c r="A413" s="4"/>
      <c r="B413" s="2"/>
    </row>
    <row r="414" spans="1:2" x14ac:dyDescent="0.25">
      <c r="A414" s="4"/>
      <c r="B414" s="2"/>
    </row>
    <row r="415" spans="1:2" x14ac:dyDescent="0.25">
      <c r="A415" s="4"/>
      <c r="B415" s="2"/>
    </row>
    <row r="416" spans="1:2" x14ac:dyDescent="0.25">
      <c r="A416" s="4"/>
      <c r="B416" s="2"/>
    </row>
    <row r="417" spans="1:2" x14ac:dyDescent="0.25">
      <c r="A417" s="4"/>
      <c r="B417" s="2"/>
    </row>
    <row r="418" spans="1:2" x14ac:dyDescent="0.25">
      <c r="A418" s="4"/>
      <c r="B418" s="2"/>
    </row>
    <row r="419" spans="1:2" x14ac:dyDescent="0.25">
      <c r="A419" s="4"/>
      <c r="B419" s="2"/>
    </row>
    <row r="420" spans="1:2" x14ac:dyDescent="0.25">
      <c r="A420" s="4"/>
      <c r="B420" s="2"/>
    </row>
    <row r="421" spans="1:2" x14ac:dyDescent="0.25">
      <c r="A421" s="4"/>
      <c r="B421" s="2"/>
    </row>
    <row r="422" spans="1:2" x14ac:dyDescent="0.25">
      <c r="A422" s="4"/>
      <c r="B422" s="2"/>
    </row>
    <row r="423" spans="1:2" x14ac:dyDescent="0.25">
      <c r="A423" s="4"/>
      <c r="B423" s="2"/>
    </row>
    <row r="424" spans="1:2" x14ac:dyDescent="0.25">
      <c r="A424" s="4"/>
      <c r="B424" s="2"/>
    </row>
    <row r="425" spans="1:2" x14ac:dyDescent="0.25">
      <c r="A425" s="4"/>
      <c r="B425" s="2"/>
    </row>
    <row r="426" spans="1:2" x14ac:dyDescent="0.25">
      <c r="A426" s="4"/>
      <c r="B426" s="2"/>
    </row>
    <row r="427" spans="1:2" x14ac:dyDescent="0.25">
      <c r="A427" s="4"/>
      <c r="B427" s="2"/>
    </row>
    <row r="428" spans="1:2" x14ac:dyDescent="0.25">
      <c r="A428" s="4"/>
      <c r="B428" s="2"/>
    </row>
    <row r="429" spans="1:2" x14ac:dyDescent="0.25">
      <c r="A429" s="4"/>
      <c r="B429" s="2"/>
    </row>
    <row r="430" spans="1:2" x14ac:dyDescent="0.25">
      <c r="A430" s="4"/>
      <c r="B430" s="2"/>
    </row>
    <row r="431" spans="1:2" x14ac:dyDescent="0.25">
      <c r="A431" s="4"/>
      <c r="B431" s="2"/>
    </row>
    <row r="432" spans="1:2" x14ac:dyDescent="0.25">
      <c r="A432" s="4"/>
      <c r="B432" s="2"/>
    </row>
    <row r="433" spans="1:2" x14ac:dyDescent="0.25">
      <c r="A433" s="4"/>
      <c r="B433" s="2"/>
    </row>
    <row r="434" spans="1:2" x14ac:dyDescent="0.25">
      <c r="A434" s="4"/>
      <c r="B434" s="2"/>
    </row>
    <row r="435" spans="1:2" x14ac:dyDescent="0.25">
      <c r="A435" s="4"/>
      <c r="B435" s="2"/>
    </row>
    <row r="436" spans="1:2" x14ac:dyDescent="0.25">
      <c r="A436" s="4"/>
      <c r="B436" s="2"/>
    </row>
    <row r="437" spans="1:2" x14ac:dyDescent="0.25">
      <c r="A437" s="4"/>
      <c r="B437" s="2"/>
    </row>
    <row r="438" spans="1:2" x14ac:dyDescent="0.25">
      <c r="A438" s="4"/>
      <c r="B438" s="2"/>
    </row>
    <row r="439" spans="1:2" x14ac:dyDescent="0.25">
      <c r="A439" s="4"/>
      <c r="B439" s="2"/>
    </row>
    <row r="440" spans="1:2" x14ac:dyDescent="0.25">
      <c r="A440" s="4"/>
      <c r="B440" s="2"/>
    </row>
    <row r="441" spans="1:2" x14ac:dyDescent="0.25">
      <c r="A441" s="4"/>
      <c r="B441" s="2"/>
    </row>
    <row r="442" spans="1:2" x14ac:dyDescent="0.25">
      <c r="A442" s="4"/>
      <c r="B442" s="2"/>
    </row>
    <row r="443" spans="1:2" x14ac:dyDescent="0.25">
      <c r="A443" s="4"/>
      <c r="B443" s="2"/>
    </row>
    <row r="444" spans="1:2" x14ac:dyDescent="0.25">
      <c r="A444" s="4"/>
      <c r="B444" s="2"/>
    </row>
    <row r="445" spans="1:2" x14ac:dyDescent="0.25">
      <c r="A445" s="4"/>
      <c r="B445" s="2"/>
    </row>
    <row r="446" spans="1:2" x14ac:dyDescent="0.25">
      <c r="A446" s="4"/>
      <c r="B446" s="2"/>
    </row>
    <row r="447" spans="1:2" x14ac:dyDescent="0.25">
      <c r="A447" s="4"/>
      <c r="B447" s="2"/>
    </row>
    <row r="448" spans="1:2" x14ac:dyDescent="0.25">
      <c r="A448" s="4"/>
      <c r="B448" s="2"/>
    </row>
    <row r="449" spans="1:2" x14ac:dyDescent="0.25">
      <c r="A449" s="4"/>
      <c r="B449" s="2"/>
    </row>
    <row r="450" spans="1:2" x14ac:dyDescent="0.25">
      <c r="A450" s="4"/>
      <c r="B450" s="2"/>
    </row>
    <row r="451" spans="1:2" x14ac:dyDescent="0.25">
      <c r="A451" s="4"/>
      <c r="B451" s="2"/>
    </row>
    <row r="452" spans="1:2" x14ac:dyDescent="0.25">
      <c r="A452" s="4"/>
      <c r="B452" s="2"/>
    </row>
    <row r="453" spans="1:2" x14ac:dyDescent="0.25">
      <c r="A453" s="4"/>
      <c r="B453" s="2"/>
    </row>
    <row r="454" spans="1:2" x14ac:dyDescent="0.25">
      <c r="A454" s="4"/>
      <c r="B454" s="2"/>
    </row>
    <row r="455" spans="1:2" x14ac:dyDescent="0.25">
      <c r="A455" s="4"/>
      <c r="B455" s="2"/>
    </row>
    <row r="456" spans="1:2" x14ac:dyDescent="0.25">
      <c r="A456" s="4"/>
      <c r="B456" s="2"/>
    </row>
    <row r="457" spans="1:2" x14ac:dyDescent="0.25">
      <c r="A457" s="4"/>
      <c r="B457" s="2"/>
    </row>
    <row r="458" spans="1:2" x14ac:dyDescent="0.25">
      <c r="A458" s="4"/>
      <c r="B458" s="2"/>
    </row>
    <row r="459" spans="1:2" x14ac:dyDescent="0.25">
      <c r="A459" s="4"/>
      <c r="B459" s="2"/>
    </row>
    <row r="460" spans="1:2" x14ac:dyDescent="0.25">
      <c r="A460" s="4"/>
      <c r="B460" s="2"/>
    </row>
    <row r="461" spans="1:2" x14ac:dyDescent="0.25">
      <c r="A461" s="4"/>
      <c r="B461" s="2"/>
    </row>
    <row r="462" spans="1:2" x14ac:dyDescent="0.25">
      <c r="A462" s="4"/>
      <c r="B462" s="2"/>
    </row>
    <row r="463" spans="1:2" x14ac:dyDescent="0.25">
      <c r="A463" s="4"/>
      <c r="B463" s="2"/>
    </row>
    <row r="464" spans="1:2" x14ac:dyDescent="0.25">
      <c r="A464" s="4"/>
      <c r="B464" s="2"/>
    </row>
    <row r="465" spans="1:2" x14ac:dyDescent="0.25">
      <c r="A465" s="4"/>
      <c r="B465" s="2"/>
    </row>
    <row r="466" spans="1:2" x14ac:dyDescent="0.25">
      <c r="A466" s="4"/>
      <c r="B466" s="2"/>
    </row>
    <row r="467" spans="1:2" x14ac:dyDescent="0.25">
      <c r="A467" s="4"/>
      <c r="B467" s="2"/>
    </row>
    <row r="468" spans="1:2" x14ac:dyDescent="0.25">
      <c r="A468" s="4"/>
      <c r="B468" s="2"/>
    </row>
    <row r="469" spans="1:2" x14ac:dyDescent="0.25">
      <c r="A469" s="4"/>
      <c r="B469" s="2"/>
    </row>
    <row r="470" spans="1:2" x14ac:dyDescent="0.25">
      <c r="A470" s="4"/>
      <c r="B470" s="2"/>
    </row>
    <row r="471" spans="1:2" x14ac:dyDescent="0.25">
      <c r="A471" s="4"/>
      <c r="B471" s="2"/>
    </row>
    <row r="472" spans="1:2" x14ac:dyDescent="0.25">
      <c r="A472" s="4"/>
      <c r="B472" s="2"/>
    </row>
    <row r="473" spans="1:2" x14ac:dyDescent="0.25">
      <c r="A473" s="4"/>
      <c r="B473" s="2"/>
    </row>
    <row r="474" spans="1:2" x14ac:dyDescent="0.25">
      <c r="A474" s="4"/>
      <c r="B474" s="2"/>
    </row>
    <row r="475" spans="1:2" x14ac:dyDescent="0.25">
      <c r="A475" s="4"/>
      <c r="B475" s="2"/>
    </row>
    <row r="476" spans="1:2" x14ac:dyDescent="0.25">
      <c r="A476" s="4"/>
      <c r="B476" s="2"/>
    </row>
    <row r="477" spans="1:2" x14ac:dyDescent="0.25">
      <c r="A477" s="4"/>
      <c r="B477" s="2"/>
    </row>
    <row r="478" spans="1:2" x14ac:dyDescent="0.25">
      <c r="A478" s="4"/>
      <c r="B478" s="2"/>
    </row>
    <row r="479" spans="1:2" x14ac:dyDescent="0.25">
      <c r="A479" s="4"/>
      <c r="B479" s="2"/>
    </row>
    <row r="480" spans="1:2" x14ac:dyDescent="0.25">
      <c r="A480" s="4"/>
      <c r="B480" s="2"/>
    </row>
    <row r="481" spans="1:2" x14ac:dyDescent="0.25">
      <c r="A481" s="4"/>
      <c r="B481" s="2"/>
    </row>
    <row r="482" spans="1:2" x14ac:dyDescent="0.25">
      <c r="A482" s="4"/>
      <c r="B482" s="2"/>
    </row>
    <row r="483" spans="1:2" x14ac:dyDescent="0.25">
      <c r="A483" s="4"/>
      <c r="B483" s="2"/>
    </row>
    <row r="484" spans="1:2" x14ac:dyDescent="0.25">
      <c r="A484" s="4"/>
      <c r="B484" s="2"/>
    </row>
    <row r="485" spans="1:2" x14ac:dyDescent="0.25">
      <c r="A485" s="4"/>
      <c r="B485" s="2"/>
    </row>
    <row r="486" spans="1:2" x14ac:dyDescent="0.25">
      <c r="A486" s="4"/>
      <c r="B486" s="2"/>
    </row>
    <row r="487" spans="1:2" x14ac:dyDescent="0.25">
      <c r="A487" s="4"/>
      <c r="B487" s="2"/>
    </row>
    <row r="488" spans="1:2" x14ac:dyDescent="0.25">
      <c r="A488" s="4"/>
      <c r="B488" s="2"/>
    </row>
    <row r="489" spans="1:2" x14ac:dyDescent="0.25">
      <c r="A489" s="4"/>
      <c r="B489" s="2"/>
    </row>
    <row r="490" spans="1:2" x14ac:dyDescent="0.25">
      <c r="A490" s="4"/>
      <c r="B490" s="2"/>
    </row>
    <row r="491" spans="1:2" x14ac:dyDescent="0.25">
      <c r="A491" s="4"/>
      <c r="B491" s="2"/>
    </row>
    <row r="492" spans="1:2" x14ac:dyDescent="0.25">
      <c r="A492" s="4"/>
      <c r="B492" s="2"/>
    </row>
    <row r="493" spans="1:2" x14ac:dyDescent="0.25">
      <c r="A493" s="4"/>
      <c r="B493" s="2"/>
    </row>
    <row r="494" spans="1:2" x14ac:dyDescent="0.25">
      <c r="A494" s="4"/>
      <c r="B494" s="2"/>
    </row>
    <row r="495" spans="1:2" x14ac:dyDescent="0.25">
      <c r="A495" s="4"/>
      <c r="B495" s="2"/>
    </row>
    <row r="496" spans="1:2" x14ac:dyDescent="0.25">
      <c r="A496" s="4"/>
      <c r="B496" s="2"/>
    </row>
    <row r="497" spans="1:2" x14ac:dyDescent="0.25">
      <c r="A497" s="4"/>
      <c r="B497" s="2"/>
    </row>
    <row r="498" spans="1:2" x14ac:dyDescent="0.25">
      <c r="A498" s="4"/>
      <c r="B498" s="2"/>
    </row>
    <row r="499" spans="1:2" x14ac:dyDescent="0.25">
      <c r="A499" s="4"/>
      <c r="B499" s="2"/>
    </row>
    <row r="500" spans="1:2" x14ac:dyDescent="0.25">
      <c r="A500" s="4"/>
      <c r="B500" s="2"/>
    </row>
    <row r="501" spans="1:2" x14ac:dyDescent="0.25">
      <c r="A501" s="4"/>
      <c r="B501" s="2"/>
    </row>
    <row r="502" spans="1:2" x14ac:dyDescent="0.25">
      <c r="A502" s="4"/>
      <c r="B502" s="2"/>
    </row>
    <row r="503" spans="1:2" x14ac:dyDescent="0.25">
      <c r="A503" s="4"/>
      <c r="B503" s="2"/>
    </row>
    <row r="504" spans="1:2" x14ac:dyDescent="0.25">
      <c r="A504" s="4"/>
      <c r="B504" s="2"/>
    </row>
    <row r="505" spans="1:2" x14ac:dyDescent="0.25">
      <c r="A505" s="4"/>
      <c r="B505" s="2"/>
    </row>
    <row r="506" spans="1:2" x14ac:dyDescent="0.25">
      <c r="A506" s="4"/>
      <c r="B506" s="2"/>
    </row>
    <row r="507" spans="1:2" x14ac:dyDescent="0.25">
      <c r="A507" s="4"/>
      <c r="B507" s="2"/>
    </row>
    <row r="508" spans="1:2" x14ac:dyDescent="0.25">
      <c r="A508" s="4"/>
      <c r="B508" s="2"/>
    </row>
    <row r="509" spans="1:2" x14ac:dyDescent="0.25">
      <c r="A509" s="4"/>
      <c r="B509" s="2"/>
    </row>
    <row r="510" spans="1:2" x14ac:dyDescent="0.25">
      <c r="A510" s="4"/>
      <c r="B510" s="2"/>
    </row>
    <row r="511" spans="1:2" x14ac:dyDescent="0.25">
      <c r="A511" s="4"/>
      <c r="B511" s="2"/>
    </row>
    <row r="512" spans="1:2" x14ac:dyDescent="0.25">
      <c r="A512" s="4"/>
      <c r="B512" s="2"/>
    </row>
    <row r="513" spans="1:2" x14ac:dyDescent="0.25">
      <c r="A513" s="4"/>
      <c r="B513" s="2"/>
    </row>
    <row r="514" spans="1:2" x14ac:dyDescent="0.25">
      <c r="A514" s="4"/>
      <c r="B514" s="2"/>
    </row>
    <row r="515" spans="1:2" x14ac:dyDescent="0.25">
      <c r="A515" s="4"/>
      <c r="B515" s="2"/>
    </row>
    <row r="516" spans="1:2" x14ac:dyDescent="0.25">
      <c r="A516" s="4"/>
      <c r="B516" s="2"/>
    </row>
    <row r="517" spans="1:2" x14ac:dyDescent="0.25">
      <c r="A517" s="4"/>
      <c r="B517" s="2"/>
    </row>
    <row r="518" spans="1:2" x14ac:dyDescent="0.25">
      <c r="A518" s="4"/>
      <c r="B518" s="2"/>
    </row>
    <row r="519" spans="1:2" x14ac:dyDescent="0.25">
      <c r="A519" s="4"/>
      <c r="B519" s="2"/>
    </row>
    <row r="520" spans="1:2" x14ac:dyDescent="0.25">
      <c r="A520" s="4"/>
      <c r="B520" s="2"/>
    </row>
    <row r="521" spans="1:2" x14ac:dyDescent="0.25">
      <c r="A521" s="4"/>
      <c r="B521" s="2"/>
    </row>
    <row r="522" spans="1:2" x14ac:dyDescent="0.25">
      <c r="A522" s="4"/>
      <c r="B522" s="2"/>
    </row>
    <row r="523" spans="1:2" x14ac:dyDescent="0.25">
      <c r="A523" s="4"/>
      <c r="B523" s="2"/>
    </row>
    <row r="524" spans="1:2" x14ac:dyDescent="0.25">
      <c r="A524" s="4"/>
      <c r="B524" s="2"/>
    </row>
    <row r="525" spans="1:2" x14ac:dyDescent="0.25">
      <c r="A525" s="4"/>
      <c r="B525" s="2"/>
    </row>
    <row r="526" spans="1:2" x14ac:dyDescent="0.25">
      <c r="A526" s="4"/>
      <c r="B526" s="2"/>
    </row>
    <row r="527" spans="1:2" x14ac:dyDescent="0.25">
      <c r="A527" s="4"/>
      <c r="B527" s="2"/>
    </row>
    <row r="528" spans="1:2" x14ac:dyDescent="0.25">
      <c r="A528" s="4"/>
      <c r="B528" s="2"/>
    </row>
    <row r="529" spans="1:2" x14ac:dyDescent="0.25">
      <c r="A529" s="4"/>
      <c r="B529" s="2"/>
    </row>
    <row r="530" spans="1:2" x14ac:dyDescent="0.25">
      <c r="A530" s="4"/>
      <c r="B530" s="2"/>
    </row>
    <row r="531" spans="1:2" x14ac:dyDescent="0.25">
      <c r="A531" s="4"/>
      <c r="B531" s="2"/>
    </row>
    <row r="532" spans="1:2" x14ac:dyDescent="0.25">
      <c r="A532" s="4"/>
      <c r="B532" s="2"/>
    </row>
    <row r="533" spans="1:2" x14ac:dyDescent="0.25">
      <c r="A533" s="4"/>
      <c r="B533" s="2"/>
    </row>
    <row r="534" spans="1:2" x14ac:dyDescent="0.25">
      <c r="A534" s="4"/>
      <c r="B534" s="2"/>
    </row>
    <row r="535" spans="1:2" x14ac:dyDescent="0.25">
      <c r="A535" s="4"/>
      <c r="B535" s="2"/>
    </row>
    <row r="536" spans="1:2" x14ac:dyDescent="0.25">
      <c r="A536" s="4"/>
      <c r="B536" s="2"/>
    </row>
    <row r="537" spans="1:2" x14ac:dyDescent="0.25">
      <c r="A537" s="4"/>
      <c r="B537" s="2"/>
    </row>
    <row r="538" spans="1:2" x14ac:dyDescent="0.25">
      <c r="A538" s="4"/>
      <c r="B538" s="2"/>
    </row>
    <row r="539" spans="1:2" x14ac:dyDescent="0.25">
      <c r="A539" s="4"/>
      <c r="B539" s="2"/>
    </row>
    <row r="540" spans="1:2" x14ac:dyDescent="0.25">
      <c r="A540" s="4"/>
      <c r="B540" s="2"/>
    </row>
    <row r="541" spans="1:2" x14ac:dyDescent="0.25">
      <c r="A541" s="4"/>
      <c r="B541" s="2"/>
    </row>
    <row r="542" spans="1:2" x14ac:dyDescent="0.25">
      <c r="A542" s="4"/>
      <c r="B542" s="2"/>
    </row>
    <row r="543" spans="1:2" x14ac:dyDescent="0.25">
      <c r="A543" s="4"/>
      <c r="B543" s="2"/>
    </row>
    <row r="544" spans="1:2" x14ac:dyDescent="0.25">
      <c r="A544" s="4"/>
      <c r="B544" s="2"/>
    </row>
    <row r="545" spans="1:2" x14ac:dyDescent="0.25">
      <c r="A545" s="4"/>
      <c r="B545" s="2"/>
    </row>
    <row r="546" spans="1:2" x14ac:dyDescent="0.25">
      <c r="A546" s="4"/>
      <c r="B546" s="2"/>
    </row>
    <row r="547" spans="1:2" x14ac:dyDescent="0.25">
      <c r="A547" s="4"/>
      <c r="B547" s="2"/>
    </row>
    <row r="548" spans="1:2" x14ac:dyDescent="0.25">
      <c r="A548" s="4"/>
      <c r="B548" s="2"/>
    </row>
    <row r="549" spans="1:2" x14ac:dyDescent="0.25">
      <c r="A549" s="4"/>
      <c r="B549" s="2"/>
    </row>
    <row r="550" spans="1:2" x14ac:dyDescent="0.25">
      <c r="A550" s="4"/>
      <c r="B550" s="2"/>
    </row>
    <row r="551" spans="1:2" x14ac:dyDescent="0.25">
      <c r="A551" s="4"/>
      <c r="B551" s="2"/>
    </row>
    <row r="552" spans="1:2" x14ac:dyDescent="0.25">
      <c r="A552" s="4"/>
      <c r="B552" s="2"/>
    </row>
    <row r="553" spans="1:2" x14ac:dyDescent="0.25">
      <c r="A553" s="4"/>
      <c r="B553" s="2"/>
    </row>
    <row r="554" spans="1:2" x14ac:dyDescent="0.25">
      <c r="A554" s="4"/>
      <c r="B554" s="2"/>
    </row>
    <row r="555" spans="1:2" x14ac:dyDescent="0.25">
      <c r="A555" s="4"/>
      <c r="B555" s="2"/>
    </row>
    <row r="556" spans="1:2" x14ac:dyDescent="0.25">
      <c r="A556" s="4"/>
      <c r="B556" s="2"/>
    </row>
    <row r="557" spans="1:2" x14ac:dyDescent="0.25">
      <c r="A557" s="4"/>
      <c r="B557" s="2"/>
    </row>
    <row r="558" spans="1:2" x14ac:dyDescent="0.25">
      <c r="A558" s="4"/>
      <c r="B558" s="2"/>
    </row>
    <row r="559" spans="1:2" x14ac:dyDescent="0.25">
      <c r="A559" s="4"/>
      <c r="B559" s="2"/>
    </row>
    <row r="560" spans="1:2" x14ac:dyDescent="0.25">
      <c r="A560" s="4"/>
      <c r="B560" s="2"/>
    </row>
    <row r="561" spans="1:2" x14ac:dyDescent="0.25">
      <c r="A561" s="4"/>
      <c r="B561" s="2"/>
    </row>
    <row r="562" spans="1:2" x14ac:dyDescent="0.25">
      <c r="A562" s="4"/>
      <c r="B562" s="2"/>
    </row>
    <row r="563" spans="1:2" x14ac:dyDescent="0.25">
      <c r="A563" s="4"/>
      <c r="B563" s="2"/>
    </row>
    <row r="564" spans="1:2" x14ac:dyDescent="0.25">
      <c r="A564" s="4"/>
      <c r="B564" s="2"/>
    </row>
    <row r="565" spans="1:2" x14ac:dyDescent="0.25">
      <c r="A565" s="4"/>
      <c r="B565" s="2"/>
    </row>
    <row r="566" spans="1:2" x14ac:dyDescent="0.25">
      <c r="A566" s="4"/>
      <c r="B566" s="2"/>
    </row>
    <row r="567" spans="1:2" x14ac:dyDescent="0.25">
      <c r="A567" s="4"/>
      <c r="B567" s="2"/>
    </row>
    <row r="568" spans="1:2" x14ac:dyDescent="0.25">
      <c r="A568" s="4"/>
      <c r="B568" s="2"/>
    </row>
    <row r="569" spans="1:2" x14ac:dyDescent="0.25">
      <c r="A569" s="4"/>
      <c r="B569" s="2"/>
    </row>
    <row r="570" spans="1:2" x14ac:dyDescent="0.25">
      <c r="A570" s="4"/>
      <c r="B570" s="2"/>
    </row>
    <row r="571" spans="1:2" x14ac:dyDescent="0.25">
      <c r="A571" s="4"/>
      <c r="B571" s="2"/>
    </row>
    <row r="572" spans="1:2" x14ac:dyDescent="0.25">
      <c r="A572" s="4"/>
      <c r="B572" s="2"/>
    </row>
    <row r="573" spans="1:2" x14ac:dyDescent="0.25">
      <c r="A573" s="4"/>
      <c r="B573" s="2"/>
    </row>
    <row r="574" spans="1:2" x14ac:dyDescent="0.25">
      <c r="A574" s="4"/>
      <c r="B574" s="2"/>
    </row>
    <row r="575" spans="1:2" x14ac:dyDescent="0.25">
      <c r="A575" s="4"/>
      <c r="B575" s="2"/>
    </row>
    <row r="576" spans="1:2" x14ac:dyDescent="0.25">
      <c r="A576" s="4"/>
      <c r="B576" s="2"/>
    </row>
    <row r="577" spans="1:2" x14ac:dyDescent="0.25">
      <c r="A577" s="4"/>
      <c r="B577" s="2"/>
    </row>
    <row r="578" spans="1:2" x14ac:dyDescent="0.25">
      <c r="A578" s="4"/>
      <c r="B578" s="2"/>
    </row>
    <row r="579" spans="1:2" x14ac:dyDescent="0.25">
      <c r="A579" s="4"/>
      <c r="B579" s="2"/>
    </row>
    <row r="580" spans="1:2" x14ac:dyDescent="0.25">
      <c r="A580" s="4"/>
      <c r="B580" s="2"/>
    </row>
    <row r="581" spans="1:2" x14ac:dyDescent="0.25">
      <c r="A581" s="4"/>
      <c r="B581" s="2"/>
    </row>
    <row r="582" spans="1:2" x14ac:dyDescent="0.25">
      <c r="A582" s="4"/>
      <c r="B582" s="2"/>
    </row>
    <row r="583" spans="1:2" x14ac:dyDescent="0.25">
      <c r="A583" s="4"/>
      <c r="B583" s="2"/>
    </row>
    <row r="584" spans="1:2" x14ac:dyDescent="0.25">
      <c r="A584" s="4"/>
      <c r="B584" s="2"/>
    </row>
    <row r="585" spans="1:2" x14ac:dyDescent="0.25">
      <c r="A585" s="4"/>
      <c r="B585" s="2"/>
    </row>
    <row r="586" spans="1:2" x14ac:dyDescent="0.25">
      <c r="A586" s="4"/>
      <c r="B586" s="2"/>
    </row>
    <row r="587" spans="1:2" x14ac:dyDescent="0.25">
      <c r="A587" s="4"/>
      <c r="B587" s="2"/>
    </row>
    <row r="588" spans="1:2" x14ac:dyDescent="0.25">
      <c r="A588" s="4"/>
      <c r="B588" s="2"/>
    </row>
    <row r="589" spans="1:2" x14ac:dyDescent="0.25">
      <c r="A589" s="4"/>
      <c r="B589" s="2"/>
    </row>
    <row r="590" spans="1:2" x14ac:dyDescent="0.25">
      <c r="A590" s="4"/>
      <c r="B590" s="2"/>
    </row>
    <row r="591" spans="1:2" x14ac:dyDescent="0.25">
      <c r="A591" s="4"/>
      <c r="B591" s="2"/>
    </row>
    <row r="592" spans="1:2" x14ac:dyDescent="0.25">
      <c r="A592" s="4"/>
      <c r="B592" s="2"/>
    </row>
    <row r="593" spans="1:2" x14ac:dyDescent="0.25">
      <c r="A593" s="4"/>
      <c r="B593" s="2"/>
    </row>
    <row r="594" spans="1:2" x14ac:dyDescent="0.25">
      <c r="A594" s="4"/>
      <c r="B594" s="2"/>
    </row>
    <row r="595" spans="1:2" x14ac:dyDescent="0.25">
      <c r="A595" s="4"/>
      <c r="B595" s="2"/>
    </row>
    <row r="596" spans="1:2" x14ac:dyDescent="0.25">
      <c r="A596" s="4"/>
      <c r="B596" s="2"/>
    </row>
    <row r="597" spans="1:2" x14ac:dyDescent="0.25">
      <c r="A597" s="4"/>
      <c r="B597" s="2"/>
    </row>
    <row r="598" spans="1:2" x14ac:dyDescent="0.25">
      <c r="A598" s="4"/>
      <c r="B598" s="2"/>
    </row>
    <row r="599" spans="1:2" x14ac:dyDescent="0.25">
      <c r="A599" s="4"/>
      <c r="B599" s="2"/>
    </row>
    <row r="600" spans="1:2" x14ac:dyDescent="0.25">
      <c r="A600" s="4"/>
      <c r="B600" s="2"/>
    </row>
    <row r="601" spans="1:2" x14ac:dyDescent="0.25">
      <c r="A601" s="4"/>
      <c r="B601" s="2"/>
    </row>
    <row r="602" spans="1:2" x14ac:dyDescent="0.25">
      <c r="A602" s="4"/>
      <c r="B602" s="2"/>
    </row>
    <row r="603" spans="1:2" x14ac:dyDescent="0.25">
      <c r="A603" s="4"/>
      <c r="B603" s="2"/>
    </row>
    <row r="604" spans="1:2" x14ac:dyDescent="0.25">
      <c r="A604" s="4"/>
      <c r="B604" s="2"/>
    </row>
    <row r="605" spans="1:2" x14ac:dyDescent="0.25">
      <c r="A605" s="4"/>
      <c r="B605" s="2"/>
    </row>
    <row r="606" spans="1:2" x14ac:dyDescent="0.25">
      <c r="A606" s="4"/>
      <c r="B606" s="2"/>
    </row>
    <row r="607" spans="1:2" x14ac:dyDescent="0.25">
      <c r="A607" s="4"/>
      <c r="B607" s="2"/>
    </row>
    <row r="608" spans="1:2" x14ac:dyDescent="0.25">
      <c r="A608" s="4"/>
      <c r="B608" s="2"/>
    </row>
    <row r="609" spans="1:2" x14ac:dyDescent="0.25">
      <c r="A609" s="4"/>
      <c r="B609" s="2"/>
    </row>
    <row r="610" spans="1:2" x14ac:dyDescent="0.25">
      <c r="A610" s="4"/>
      <c r="B610" s="2"/>
    </row>
    <row r="611" spans="1:2" x14ac:dyDescent="0.25">
      <c r="A611" s="4"/>
      <c r="B611" s="2"/>
    </row>
    <row r="612" spans="1:2" x14ac:dyDescent="0.25">
      <c r="A612" s="4"/>
      <c r="B612" s="2"/>
    </row>
    <row r="613" spans="1:2" x14ac:dyDescent="0.25">
      <c r="A613" s="4"/>
      <c r="B613" s="2"/>
    </row>
    <row r="614" spans="1:2" x14ac:dyDescent="0.25">
      <c r="A614" s="4"/>
      <c r="B614" s="2"/>
    </row>
    <row r="615" spans="1:2" x14ac:dyDescent="0.25">
      <c r="A615" s="4"/>
      <c r="B615" s="2"/>
    </row>
    <row r="616" spans="1:2" x14ac:dyDescent="0.25">
      <c r="A616" s="4"/>
      <c r="B616" s="2"/>
    </row>
    <row r="617" spans="1:2" x14ac:dyDescent="0.25">
      <c r="A617" s="4"/>
      <c r="B617" s="2"/>
    </row>
    <row r="618" spans="1:2" x14ac:dyDescent="0.25">
      <c r="A618" s="4"/>
      <c r="B618" s="2"/>
    </row>
    <row r="619" spans="1:2" x14ac:dyDescent="0.25">
      <c r="A619" s="4"/>
      <c r="B619" s="2"/>
    </row>
    <row r="620" spans="1:2" x14ac:dyDescent="0.25">
      <c r="A620" s="4"/>
      <c r="B620" s="2"/>
    </row>
    <row r="621" spans="1:2" x14ac:dyDescent="0.25">
      <c r="A621" s="4"/>
      <c r="B621" s="2"/>
    </row>
    <row r="622" spans="1:2" x14ac:dyDescent="0.25">
      <c r="A622" s="4"/>
      <c r="B622" s="2"/>
    </row>
    <row r="623" spans="1:2" x14ac:dyDescent="0.25">
      <c r="A623" s="4"/>
      <c r="B623" s="2"/>
    </row>
    <row r="624" spans="1:2" x14ac:dyDescent="0.25">
      <c r="A624" s="4"/>
      <c r="B624" s="2"/>
    </row>
    <row r="625" spans="1:2" x14ac:dyDescent="0.25">
      <c r="A625" s="4"/>
      <c r="B625" s="2"/>
    </row>
    <row r="626" spans="1:2" x14ac:dyDescent="0.25">
      <c r="A626" s="4"/>
      <c r="B626" s="2"/>
    </row>
    <row r="627" spans="1:2" x14ac:dyDescent="0.25">
      <c r="A627" s="4"/>
      <c r="B627" s="2"/>
    </row>
    <row r="628" spans="1:2" x14ac:dyDescent="0.25">
      <c r="A628" s="4"/>
      <c r="B628" s="2"/>
    </row>
    <row r="629" spans="1:2" x14ac:dyDescent="0.25">
      <c r="A629" s="4"/>
      <c r="B629" s="2"/>
    </row>
    <row r="630" spans="1:2" x14ac:dyDescent="0.25">
      <c r="A630" s="4"/>
      <c r="B630" s="2"/>
    </row>
    <row r="631" spans="1:2" x14ac:dyDescent="0.25">
      <c r="A631" s="4"/>
      <c r="B631" s="2"/>
    </row>
    <row r="632" spans="1:2" x14ac:dyDescent="0.25">
      <c r="A632" s="4"/>
      <c r="B632" s="2"/>
    </row>
    <row r="633" spans="1:2" x14ac:dyDescent="0.25">
      <c r="A633" s="4"/>
      <c r="B633" s="2"/>
    </row>
    <row r="634" spans="1:2" x14ac:dyDescent="0.25">
      <c r="A634" s="4"/>
      <c r="B634" s="2"/>
    </row>
    <row r="635" spans="1:2" x14ac:dyDescent="0.25">
      <c r="A635" s="4"/>
      <c r="B635" s="2"/>
    </row>
    <row r="636" spans="1:2" x14ac:dyDescent="0.25">
      <c r="A636" s="4"/>
      <c r="B636" s="2"/>
    </row>
    <row r="637" spans="1:2" x14ac:dyDescent="0.25">
      <c r="A637" s="4"/>
      <c r="B637" s="2"/>
    </row>
    <row r="638" spans="1:2" x14ac:dyDescent="0.25">
      <c r="A638" s="4"/>
      <c r="B638" s="2"/>
    </row>
    <row r="639" spans="1:2" x14ac:dyDescent="0.25">
      <c r="A639" s="4"/>
      <c r="B639" s="2"/>
    </row>
    <row r="640" spans="1:2" x14ac:dyDescent="0.25">
      <c r="A640" s="4"/>
      <c r="B640" s="2"/>
    </row>
    <row r="641" spans="1:2" x14ac:dyDescent="0.25">
      <c r="A641" s="4"/>
      <c r="B641" s="2"/>
    </row>
    <row r="642" spans="1:2" x14ac:dyDescent="0.25">
      <c r="A642" s="4"/>
      <c r="B642" s="2"/>
    </row>
    <row r="643" spans="1:2" x14ac:dyDescent="0.25">
      <c r="A643" s="4"/>
      <c r="B643" s="2"/>
    </row>
    <row r="644" spans="1:2" x14ac:dyDescent="0.25">
      <c r="A644" s="4"/>
      <c r="B644" s="2"/>
    </row>
    <row r="645" spans="1:2" x14ac:dyDescent="0.25">
      <c r="A645" s="4"/>
      <c r="B645" s="2"/>
    </row>
    <row r="646" spans="1:2" x14ac:dyDescent="0.25">
      <c r="A646" s="4"/>
      <c r="B646" s="2"/>
    </row>
    <row r="647" spans="1:2" x14ac:dyDescent="0.25">
      <c r="A647" s="4"/>
      <c r="B647" s="2"/>
    </row>
    <row r="648" spans="1:2" x14ac:dyDescent="0.25">
      <c r="A648" s="4"/>
      <c r="B648" s="2"/>
    </row>
    <row r="649" spans="1:2" x14ac:dyDescent="0.25">
      <c r="A649" s="4"/>
      <c r="B649" s="2"/>
    </row>
    <row r="650" spans="1:2" x14ac:dyDescent="0.25">
      <c r="A650" s="4"/>
      <c r="B650" s="2"/>
    </row>
    <row r="651" spans="1:2" x14ac:dyDescent="0.25">
      <c r="A651" s="4"/>
      <c r="B651" s="2"/>
    </row>
    <row r="652" spans="1:2" x14ac:dyDescent="0.25">
      <c r="A652" s="4"/>
      <c r="B652" s="2"/>
    </row>
    <row r="653" spans="1:2" x14ac:dyDescent="0.25">
      <c r="A653" s="4"/>
      <c r="B653" s="2"/>
    </row>
    <row r="654" spans="1:2" x14ac:dyDescent="0.25">
      <c r="A654" s="4"/>
      <c r="B654" s="2"/>
    </row>
    <row r="655" spans="1:2" x14ac:dyDescent="0.25">
      <c r="A655" s="4"/>
      <c r="B655" s="2"/>
    </row>
    <row r="656" spans="1:2" x14ac:dyDescent="0.25">
      <c r="A656" s="4"/>
      <c r="B656" s="2"/>
    </row>
    <row r="657" spans="1:2" x14ac:dyDescent="0.25">
      <c r="A657" s="4"/>
      <c r="B657" s="2"/>
    </row>
    <row r="658" spans="1:2" x14ac:dyDescent="0.25">
      <c r="A658" s="4"/>
      <c r="B658" s="2"/>
    </row>
    <row r="659" spans="1:2" x14ac:dyDescent="0.25">
      <c r="A659" s="4"/>
      <c r="B659" s="2"/>
    </row>
    <row r="660" spans="1:2" x14ac:dyDescent="0.25">
      <c r="A660" s="4"/>
      <c r="B660" s="2"/>
    </row>
    <row r="661" spans="1:2" x14ac:dyDescent="0.25">
      <c r="A661" s="4"/>
      <c r="B661" s="2"/>
    </row>
    <row r="662" spans="1:2" x14ac:dyDescent="0.25">
      <c r="A662" s="4"/>
      <c r="B662" s="2"/>
    </row>
    <row r="663" spans="1:2" x14ac:dyDescent="0.25">
      <c r="A663" s="4"/>
      <c r="B663" s="2"/>
    </row>
    <row r="664" spans="1:2" x14ac:dyDescent="0.25">
      <c r="A664" s="4"/>
      <c r="B664" s="2"/>
    </row>
    <row r="665" spans="1:2" x14ac:dyDescent="0.25">
      <c r="A665" s="4"/>
      <c r="B665" s="2"/>
    </row>
    <row r="666" spans="1:2" x14ac:dyDescent="0.25">
      <c r="A666" s="4"/>
      <c r="B666" s="2"/>
    </row>
    <row r="667" spans="1:2" x14ac:dyDescent="0.25">
      <c r="A667" s="4"/>
      <c r="B667" s="2"/>
    </row>
    <row r="668" spans="1:2" x14ac:dyDescent="0.25">
      <c r="A668" s="4"/>
      <c r="B668" s="2"/>
    </row>
    <row r="669" spans="1:2" x14ac:dyDescent="0.25">
      <c r="A669" s="4"/>
      <c r="B669" s="2"/>
    </row>
    <row r="670" spans="1:2" x14ac:dyDescent="0.25">
      <c r="A670" s="4"/>
      <c r="B670" s="2"/>
    </row>
    <row r="671" spans="1:2" x14ac:dyDescent="0.25">
      <c r="A671" s="4"/>
      <c r="B671" s="2"/>
    </row>
    <row r="672" spans="1:2" x14ac:dyDescent="0.25">
      <c r="A672" s="4"/>
      <c r="B672" s="2"/>
    </row>
    <row r="673" spans="1:2" x14ac:dyDescent="0.25">
      <c r="A673" s="4"/>
      <c r="B673" s="2"/>
    </row>
    <row r="674" spans="1:2" x14ac:dyDescent="0.25">
      <c r="A674" s="4"/>
      <c r="B674" s="2"/>
    </row>
    <row r="675" spans="1:2" x14ac:dyDescent="0.25">
      <c r="A675" s="4"/>
      <c r="B675" s="2"/>
    </row>
    <row r="676" spans="1:2" x14ac:dyDescent="0.25">
      <c r="A676" s="4"/>
      <c r="B676" s="2"/>
    </row>
    <row r="677" spans="1:2" x14ac:dyDescent="0.25">
      <c r="A677" s="4"/>
      <c r="B677" s="2"/>
    </row>
    <row r="678" spans="1:2" x14ac:dyDescent="0.25">
      <c r="A678" s="4"/>
      <c r="B678" s="2"/>
    </row>
    <row r="679" spans="1:2" x14ac:dyDescent="0.25">
      <c r="A679" s="4"/>
      <c r="B679" s="2"/>
    </row>
    <row r="680" spans="1:2" x14ac:dyDescent="0.25">
      <c r="A680" s="4"/>
      <c r="B680" s="2"/>
    </row>
    <row r="681" spans="1:2" x14ac:dyDescent="0.25">
      <c r="A681" s="4"/>
      <c r="B681" s="2"/>
    </row>
    <row r="682" spans="1:2" x14ac:dyDescent="0.25">
      <c r="A682" s="4"/>
      <c r="B682" s="2"/>
    </row>
    <row r="683" spans="1:2" x14ac:dyDescent="0.25">
      <c r="A683" s="4"/>
      <c r="B683" s="2"/>
    </row>
    <row r="684" spans="1:2" x14ac:dyDescent="0.25">
      <c r="A684" s="4"/>
      <c r="B684" s="2"/>
    </row>
    <row r="685" spans="1:2" x14ac:dyDescent="0.25">
      <c r="A685" s="4"/>
      <c r="B685" s="2"/>
    </row>
    <row r="686" spans="1:2" x14ac:dyDescent="0.25">
      <c r="A686" s="4"/>
      <c r="B686" s="2"/>
    </row>
    <row r="687" spans="1:2" x14ac:dyDescent="0.25">
      <c r="A687" s="4"/>
      <c r="B687" s="2"/>
    </row>
    <row r="688" spans="1:2" x14ac:dyDescent="0.25">
      <c r="A688" s="4"/>
      <c r="B688" s="2"/>
    </row>
    <row r="689" spans="1:2" x14ac:dyDescent="0.25">
      <c r="A689" s="4"/>
      <c r="B689" s="2"/>
    </row>
    <row r="690" spans="1:2" x14ac:dyDescent="0.25">
      <c r="A690" s="4"/>
      <c r="B690" s="2"/>
    </row>
    <row r="691" spans="1:2" x14ac:dyDescent="0.25">
      <c r="A691" s="4"/>
      <c r="B691" s="2"/>
    </row>
    <row r="692" spans="1:2" x14ac:dyDescent="0.25">
      <c r="A692" s="4"/>
      <c r="B692" s="2"/>
    </row>
    <row r="693" spans="1:2" x14ac:dyDescent="0.25">
      <c r="A693" s="4"/>
      <c r="B693" s="2"/>
    </row>
    <row r="694" spans="1:2" x14ac:dyDescent="0.25">
      <c r="A694" s="4"/>
      <c r="B694" s="2"/>
    </row>
    <row r="695" spans="1:2" x14ac:dyDescent="0.25">
      <c r="A695" s="4"/>
      <c r="B695" s="2"/>
    </row>
    <row r="696" spans="1:2" x14ac:dyDescent="0.25">
      <c r="A696" s="4"/>
      <c r="B696" s="2"/>
    </row>
    <row r="697" spans="1:2" x14ac:dyDescent="0.25">
      <c r="A697" s="4"/>
      <c r="B697" s="2"/>
    </row>
    <row r="698" spans="1:2" x14ac:dyDescent="0.25">
      <c r="A698" s="4"/>
      <c r="B698" s="2"/>
    </row>
    <row r="699" spans="1:2" x14ac:dyDescent="0.25">
      <c r="A699" s="4"/>
      <c r="B699" s="2"/>
    </row>
    <row r="700" spans="1:2" x14ac:dyDescent="0.25">
      <c r="A700" s="4"/>
      <c r="B700" s="2"/>
    </row>
    <row r="701" spans="1:2" x14ac:dyDescent="0.25">
      <c r="A701" s="4"/>
      <c r="B701" s="2"/>
    </row>
    <row r="702" spans="1:2" x14ac:dyDescent="0.25">
      <c r="A702" s="4"/>
      <c r="B702" s="2"/>
    </row>
    <row r="703" spans="1:2" x14ac:dyDescent="0.25">
      <c r="A703" s="4"/>
      <c r="B703" s="2"/>
    </row>
    <row r="704" spans="1:2" x14ac:dyDescent="0.25">
      <c r="A704" s="4"/>
      <c r="B704" s="2"/>
    </row>
    <row r="705" spans="1:2" x14ac:dyDescent="0.25">
      <c r="A705" s="4"/>
      <c r="B705" s="2"/>
    </row>
    <row r="706" spans="1:2" x14ac:dyDescent="0.25">
      <c r="A706" s="4"/>
      <c r="B706" s="2"/>
    </row>
    <row r="707" spans="1:2" x14ac:dyDescent="0.25">
      <c r="A707" s="4"/>
      <c r="B707" s="2"/>
    </row>
    <row r="708" spans="1:2" x14ac:dyDescent="0.25">
      <c r="A708" s="4"/>
      <c r="B708" s="2"/>
    </row>
    <row r="709" spans="1:2" x14ac:dyDescent="0.25">
      <c r="A709" s="4"/>
      <c r="B709" s="2"/>
    </row>
    <row r="710" spans="1:2" x14ac:dyDescent="0.25">
      <c r="A710" s="4"/>
      <c r="B710" s="2"/>
    </row>
    <row r="711" spans="1:2" x14ac:dyDescent="0.25">
      <c r="A711" s="4"/>
      <c r="B711" s="2"/>
    </row>
    <row r="712" spans="1:2" x14ac:dyDescent="0.25">
      <c r="A712" s="4"/>
      <c r="B712" s="2"/>
    </row>
    <row r="713" spans="1:2" x14ac:dyDescent="0.25">
      <c r="A713" s="4"/>
      <c r="B713" s="2"/>
    </row>
    <row r="714" spans="1:2" x14ac:dyDescent="0.25">
      <c r="A714" s="4"/>
      <c r="B714" s="2"/>
    </row>
    <row r="715" spans="1:2" x14ac:dyDescent="0.25">
      <c r="A715" s="4"/>
      <c r="B715" s="2"/>
    </row>
    <row r="716" spans="1:2" x14ac:dyDescent="0.25">
      <c r="A716" s="4"/>
      <c r="B716" s="2"/>
    </row>
    <row r="717" spans="1:2" x14ac:dyDescent="0.25">
      <c r="A717" s="4"/>
      <c r="B717" s="2"/>
    </row>
    <row r="718" spans="1:2" x14ac:dyDescent="0.25">
      <c r="A718" s="4"/>
      <c r="B718" s="2"/>
    </row>
    <row r="719" spans="1:2" x14ac:dyDescent="0.25">
      <c r="A719" s="4"/>
      <c r="B719" s="2"/>
    </row>
    <row r="720" spans="1:2" x14ac:dyDescent="0.25">
      <c r="A720" s="4"/>
      <c r="B720" s="2"/>
    </row>
    <row r="721" spans="1:2" x14ac:dyDescent="0.25">
      <c r="A721" s="4"/>
      <c r="B721" s="2"/>
    </row>
    <row r="722" spans="1:2" x14ac:dyDescent="0.25">
      <c r="A722" s="4"/>
      <c r="B722" s="2"/>
    </row>
    <row r="723" spans="1:2" x14ac:dyDescent="0.25">
      <c r="A723" s="4"/>
      <c r="B723" s="2"/>
    </row>
    <row r="724" spans="1:2" x14ac:dyDescent="0.25">
      <c r="A724" s="4"/>
      <c r="B724" s="2"/>
    </row>
    <row r="725" spans="1:2" x14ac:dyDescent="0.25">
      <c r="A725" s="4"/>
      <c r="B725" s="2"/>
    </row>
    <row r="726" spans="1:2" x14ac:dyDescent="0.25">
      <c r="A726" s="4"/>
      <c r="B726" s="2"/>
    </row>
    <row r="727" spans="1:2" x14ac:dyDescent="0.25">
      <c r="A727" s="4"/>
      <c r="B727" s="2"/>
    </row>
    <row r="728" spans="1:2" x14ac:dyDescent="0.25">
      <c r="A728" s="4"/>
      <c r="B728" s="2"/>
    </row>
    <row r="729" spans="1:2" x14ac:dyDescent="0.25">
      <c r="A729" s="4"/>
      <c r="B729" s="2"/>
    </row>
    <row r="730" spans="1:2" x14ac:dyDescent="0.25">
      <c r="A730" s="4"/>
      <c r="B730" s="2"/>
    </row>
    <row r="731" spans="1:2" x14ac:dyDescent="0.25">
      <c r="A731" s="4"/>
      <c r="B731" s="2"/>
    </row>
    <row r="732" spans="1:2" x14ac:dyDescent="0.25">
      <c r="A732" s="4"/>
      <c r="B732" s="2"/>
    </row>
    <row r="733" spans="1:2" x14ac:dyDescent="0.25">
      <c r="A733" s="4"/>
      <c r="B733" s="2"/>
    </row>
    <row r="734" spans="1:2" x14ac:dyDescent="0.25">
      <c r="A734" s="4"/>
      <c r="B734" s="2"/>
    </row>
    <row r="735" spans="1:2" x14ac:dyDescent="0.25">
      <c r="A735" s="4"/>
      <c r="B735" s="2"/>
    </row>
    <row r="736" spans="1:2" x14ac:dyDescent="0.25">
      <c r="A736" s="4"/>
      <c r="B736" s="2"/>
    </row>
    <row r="737" spans="1:2" x14ac:dyDescent="0.25">
      <c r="A737" s="4"/>
      <c r="B737" s="2"/>
    </row>
    <row r="738" spans="1:2" x14ac:dyDescent="0.25">
      <c r="A738" s="4"/>
      <c r="B738" s="2"/>
    </row>
    <row r="739" spans="1:2" x14ac:dyDescent="0.25">
      <c r="A739" s="4"/>
      <c r="B739" s="2"/>
    </row>
    <row r="740" spans="1:2" x14ac:dyDescent="0.25">
      <c r="A740" s="4"/>
      <c r="B740" s="2"/>
    </row>
    <row r="741" spans="1:2" x14ac:dyDescent="0.25">
      <c r="A741" s="4"/>
      <c r="B741" s="2"/>
    </row>
    <row r="742" spans="1:2" x14ac:dyDescent="0.25">
      <c r="A742" s="4"/>
      <c r="B742" s="2"/>
    </row>
    <row r="743" spans="1:2" x14ac:dyDescent="0.25">
      <c r="A743" s="4"/>
      <c r="B743" s="2"/>
    </row>
    <row r="744" spans="1:2" x14ac:dyDescent="0.25">
      <c r="A744" s="4"/>
      <c r="B744" s="2"/>
    </row>
    <row r="745" spans="1:2" x14ac:dyDescent="0.25">
      <c r="A745" s="4"/>
      <c r="B745" s="2"/>
    </row>
    <row r="746" spans="1:2" x14ac:dyDescent="0.25">
      <c r="A746" s="4"/>
      <c r="B746" s="2"/>
    </row>
    <row r="747" spans="1:2" x14ac:dyDescent="0.25">
      <c r="A747" s="4"/>
      <c r="B747" s="2"/>
    </row>
    <row r="748" spans="1:2" x14ac:dyDescent="0.25">
      <c r="A748" s="4"/>
      <c r="B748" s="2"/>
    </row>
    <row r="749" spans="1:2" x14ac:dyDescent="0.25">
      <c r="A749" s="4"/>
      <c r="B749" s="2"/>
    </row>
    <row r="750" spans="1:2" x14ac:dyDescent="0.25">
      <c r="A750" s="4"/>
      <c r="B750" s="2"/>
    </row>
    <row r="751" spans="1:2" x14ac:dyDescent="0.25">
      <c r="A751" s="4"/>
      <c r="B751" s="2"/>
    </row>
    <row r="752" spans="1:2" x14ac:dyDescent="0.25">
      <c r="A752" s="4"/>
      <c r="B752" s="2"/>
    </row>
    <row r="753" spans="1:2" x14ac:dyDescent="0.25">
      <c r="A753" s="4"/>
      <c r="B753" s="2"/>
    </row>
    <row r="754" spans="1:2" x14ac:dyDescent="0.25">
      <c r="A754" s="4"/>
      <c r="B754" s="2"/>
    </row>
    <row r="755" spans="1:2" x14ac:dyDescent="0.25">
      <c r="A755" s="4"/>
      <c r="B755" s="2"/>
    </row>
    <row r="756" spans="1:2" x14ac:dyDescent="0.25">
      <c r="A756" s="4"/>
      <c r="B756" s="2"/>
    </row>
    <row r="757" spans="1:2" x14ac:dyDescent="0.25">
      <c r="A757" s="4"/>
      <c r="B757" s="2"/>
    </row>
    <row r="758" spans="1:2" x14ac:dyDescent="0.25">
      <c r="A758" s="4"/>
      <c r="B758" s="2"/>
    </row>
    <row r="759" spans="1:2" x14ac:dyDescent="0.25">
      <c r="A759" s="4"/>
      <c r="B759" s="2"/>
    </row>
    <row r="760" spans="1:2" x14ac:dyDescent="0.25">
      <c r="A760" s="4"/>
      <c r="B760" s="2"/>
    </row>
    <row r="761" spans="1:2" x14ac:dyDescent="0.25">
      <c r="A761" s="4"/>
      <c r="B761" s="2"/>
    </row>
    <row r="762" spans="1:2" x14ac:dyDescent="0.25">
      <c r="A762" s="4"/>
      <c r="B762" s="2"/>
    </row>
    <row r="763" spans="1:2" x14ac:dyDescent="0.25">
      <c r="A763" s="4"/>
      <c r="B763" s="2"/>
    </row>
    <row r="764" spans="1:2" x14ac:dyDescent="0.25">
      <c r="A764" s="4"/>
      <c r="B764" s="2"/>
    </row>
    <row r="765" spans="1:2" x14ac:dyDescent="0.25">
      <c r="A765" s="4"/>
      <c r="B765" s="2"/>
    </row>
    <row r="766" spans="1:2" x14ac:dyDescent="0.25">
      <c r="A766" s="4"/>
      <c r="B766" s="2"/>
    </row>
    <row r="767" spans="1:2" x14ac:dyDescent="0.25">
      <c r="A767" s="4"/>
      <c r="B767" s="2"/>
    </row>
    <row r="768" spans="1:2" x14ac:dyDescent="0.25">
      <c r="A768" s="4"/>
      <c r="B768" s="2"/>
    </row>
    <row r="769" spans="1:2" x14ac:dyDescent="0.25">
      <c r="A769" s="4"/>
      <c r="B769" s="2"/>
    </row>
    <row r="770" spans="1:2" x14ac:dyDescent="0.25">
      <c r="A770" s="4"/>
      <c r="B770" s="2"/>
    </row>
    <row r="771" spans="1:2" x14ac:dyDescent="0.25">
      <c r="A771" s="4"/>
      <c r="B771" s="2"/>
    </row>
    <row r="772" spans="1:2" x14ac:dyDescent="0.25">
      <c r="A772" s="4"/>
      <c r="B772" s="2"/>
    </row>
    <row r="773" spans="1:2" x14ac:dyDescent="0.25">
      <c r="A773" s="4"/>
      <c r="B773" s="2"/>
    </row>
    <row r="774" spans="1:2" x14ac:dyDescent="0.25">
      <c r="A774" s="4"/>
      <c r="B774" s="2"/>
    </row>
    <row r="775" spans="1:2" x14ac:dyDescent="0.25">
      <c r="A775" s="4"/>
      <c r="B775" s="2"/>
    </row>
    <row r="776" spans="1:2" x14ac:dyDescent="0.25">
      <c r="A776" s="4"/>
      <c r="B776" s="2"/>
    </row>
    <row r="777" spans="1:2" x14ac:dyDescent="0.25">
      <c r="A777" s="4"/>
      <c r="B777" s="2"/>
    </row>
    <row r="778" spans="1:2" x14ac:dyDescent="0.25">
      <c r="A778" s="4"/>
      <c r="B778" s="2"/>
    </row>
    <row r="779" spans="1:2" x14ac:dyDescent="0.25">
      <c r="A779" s="4"/>
      <c r="B779" s="2"/>
    </row>
    <row r="780" spans="1:2" x14ac:dyDescent="0.25">
      <c r="A780" s="4"/>
      <c r="B780" s="2"/>
    </row>
    <row r="781" spans="1:2" x14ac:dyDescent="0.25">
      <c r="A781" s="4"/>
      <c r="B781" s="2"/>
    </row>
    <row r="782" spans="1:2" x14ac:dyDescent="0.25">
      <c r="A782" s="4"/>
      <c r="B782" s="2"/>
    </row>
    <row r="783" spans="1:2" x14ac:dyDescent="0.25">
      <c r="A783" s="4"/>
      <c r="B783" s="2"/>
    </row>
    <row r="784" spans="1:2" x14ac:dyDescent="0.25">
      <c r="A784" s="4"/>
      <c r="B784" s="2"/>
    </row>
    <row r="785" spans="1:2" x14ac:dyDescent="0.25">
      <c r="A785" s="4"/>
      <c r="B785" s="2"/>
    </row>
    <row r="786" spans="1:2" x14ac:dyDescent="0.25">
      <c r="A786" s="4"/>
      <c r="B786" s="2"/>
    </row>
    <row r="787" spans="1:2" x14ac:dyDescent="0.25">
      <c r="A787" s="4"/>
      <c r="B787" s="2"/>
    </row>
    <row r="788" spans="1:2" x14ac:dyDescent="0.25">
      <c r="A788" s="4"/>
      <c r="B788" s="2"/>
    </row>
    <row r="789" spans="1:2" x14ac:dyDescent="0.25">
      <c r="A789" s="4"/>
      <c r="B789" s="2"/>
    </row>
    <row r="790" spans="1:2" x14ac:dyDescent="0.25">
      <c r="A790" s="4"/>
      <c r="B790" s="2"/>
    </row>
    <row r="791" spans="1:2" x14ac:dyDescent="0.25">
      <c r="A791" s="4"/>
      <c r="B791" s="2"/>
    </row>
    <row r="792" spans="1:2" x14ac:dyDescent="0.25">
      <c r="A792" s="4"/>
      <c r="B792" s="2"/>
    </row>
    <row r="793" spans="1:2" x14ac:dyDescent="0.25">
      <c r="A793" s="4"/>
      <c r="B793" s="2"/>
    </row>
    <row r="794" spans="1:2" x14ac:dyDescent="0.25">
      <c r="A794" s="4"/>
      <c r="B794" s="2"/>
    </row>
    <row r="795" spans="1:2" x14ac:dyDescent="0.25">
      <c r="A795" s="4"/>
      <c r="B795" s="2"/>
    </row>
    <row r="796" spans="1:2" x14ac:dyDescent="0.25">
      <c r="A796" s="4"/>
      <c r="B796" s="2"/>
    </row>
    <row r="797" spans="1:2" x14ac:dyDescent="0.25">
      <c r="A797" s="4"/>
      <c r="B797" s="2"/>
    </row>
    <row r="798" spans="1:2" x14ac:dyDescent="0.25">
      <c r="A798" s="4"/>
      <c r="B798" s="2"/>
    </row>
    <row r="799" spans="1:2" x14ac:dyDescent="0.25">
      <c r="A799" s="4"/>
      <c r="B799" s="2"/>
    </row>
    <row r="800" spans="1:2" x14ac:dyDescent="0.25">
      <c r="A800" s="4"/>
      <c r="B800" s="2"/>
    </row>
    <row r="801" spans="1:2" x14ac:dyDescent="0.25">
      <c r="A801" s="4"/>
      <c r="B801" s="2"/>
    </row>
    <row r="802" spans="1:2" x14ac:dyDescent="0.25">
      <c r="A802" s="4"/>
      <c r="B802" s="2"/>
    </row>
    <row r="803" spans="1:2" x14ac:dyDescent="0.25">
      <c r="A803" s="4"/>
      <c r="B803" s="2"/>
    </row>
    <row r="804" spans="1:2" x14ac:dyDescent="0.25">
      <c r="A804" s="4"/>
      <c r="B804" s="2"/>
    </row>
    <row r="805" spans="1:2" x14ac:dyDescent="0.25">
      <c r="A805" s="4"/>
      <c r="B805" s="2"/>
    </row>
    <row r="806" spans="1:2" x14ac:dyDescent="0.25">
      <c r="A806" s="4"/>
      <c r="B806" s="2"/>
    </row>
    <row r="807" spans="1:2" x14ac:dyDescent="0.25">
      <c r="A807" s="4"/>
      <c r="B807" s="2"/>
    </row>
    <row r="808" spans="1:2" x14ac:dyDescent="0.25">
      <c r="A808" s="4"/>
      <c r="B808" s="2"/>
    </row>
    <row r="809" spans="1:2" x14ac:dyDescent="0.25">
      <c r="A809" s="4"/>
      <c r="B809" s="2"/>
    </row>
    <row r="810" spans="1:2" x14ac:dyDescent="0.25">
      <c r="A810" s="4"/>
      <c r="B810" s="2"/>
    </row>
    <row r="811" spans="1:2" x14ac:dyDescent="0.25">
      <c r="A811" s="4"/>
      <c r="B811" s="2"/>
    </row>
    <row r="812" spans="1:2" x14ac:dyDescent="0.25">
      <c r="A812" s="4"/>
      <c r="B812" s="2"/>
    </row>
    <row r="813" spans="1:2" x14ac:dyDescent="0.25">
      <c r="A813" s="4"/>
      <c r="B813" s="2"/>
    </row>
    <row r="814" spans="1:2" x14ac:dyDescent="0.25">
      <c r="A814" s="4"/>
      <c r="B814" s="2"/>
    </row>
    <row r="815" spans="1:2" x14ac:dyDescent="0.25">
      <c r="A815" s="4"/>
      <c r="B815" s="2"/>
    </row>
    <row r="816" spans="1:2" x14ac:dyDescent="0.25">
      <c r="A816" s="4"/>
      <c r="B816" s="2"/>
    </row>
    <row r="817" spans="1:2" x14ac:dyDescent="0.25">
      <c r="A817" s="4"/>
      <c r="B817" s="2"/>
    </row>
    <row r="818" spans="1:2" x14ac:dyDescent="0.25">
      <c r="A818" s="4"/>
      <c r="B818" s="2"/>
    </row>
    <row r="819" spans="1:2" x14ac:dyDescent="0.25">
      <c r="A819" s="4"/>
      <c r="B819" s="2"/>
    </row>
    <row r="820" spans="1:2" x14ac:dyDescent="0.25">
      <c r="A820" s="4"/>
      <c r="B820" s="2"/>
    </row>
    <row r="821" spans="1:2" x14ac:dyDescent="0.25">
      <c r="A821" s="4"/>
      <c r="B821" s="2"/>
    </row>
    <row r="822" spans="1:2" x14ac:dyDescent="0.25">
      <c r="A822" s="4"/>
      <c r="B822" s="2"/>
    </row>
    <row r="823" spans="1:2" x14ac:dyDescent="0.25">
      <c r="A823" s="4"/>
      <c r="B823" s="2"/>
    </row>
    <row r="824" spans="1:2" x14ac:dyDescent="0.25">
      <c r="A824" s="4"/>
      <c r="B824" s="2"/>
    </row>
    <row r="825" spans="1:2" x14ac:dyDescent="0.25">
      <c r="A825" s="4"/>
      <c r="B825" s="2"/>
    </row>
    <row r="826" spans="1:2" x14ac:dyDescent="0.25">
      <c r="A826" s="4"/>
      <c r="B826" s="2"/>
    </row>
    <row r="827" spans="1:2" x14ac:dyDescent="0.25">
      <c r="A827" s="4"/>
      <c r="B827" s="2"/>
    </row>
    <row r="828" spans="1:2" x14ac:dyDescent="0.25">
      <c r="A828" s="4"/>
      <c r="B828" s="2"/>
    </row>
    <row r="829" spans="1:2" x14ac:dyDescent="0.25">
      <c r="A829" s="4"/>
      <c r="B829" s="2"/>
    </row>
    <row r="830" spans="1:2" x14ac:dyDescent="0.25">
      <c r="A830" s="4"/>
      <c r="B830" s="2"/>
    </row>
    <row r="831" spans="1:2" x14ac:dyDescent="0.25">
      <c r="A831" s="4"/>
      <c r="B831" s="2"/>
    </row>
    <row r="832" spans="1:2" x14ac:dyDescent="0.25">
      <c r="A832" s="4"/>
      <c r="B832" s="2"/>
    </row>
    <row r="833" spans="1:2" x14ac:dyDescent="0.25">
      <c r="A833" s="4"/>
      <c r="B833" s="2"/>
    </row>
    <row r="834" spans="1:2" x14ac:dyDescent="0.25">
      <c r="A834" s="4"/>
      <c r="B834" s="2"/>
    </row>
    <row r="835" spans="1:2" x14ac:dyDescent="0.25">
      <c r="A835" s="4"/>
      <c r="B835" s="2"/>
    </row>
    <row r="836" spans="1:2" x14ac:dyDescent="0.25">
      <c r="A836" s="4"/>
      <c r="B836" s="2"/>
    </row>
    <row r="837" spans="1:2" x14ac:dyDescent="0.25">
      <c r="A837" s="4"/>
      <c r="B837" s="2"/>
    </row>
    <row r="838" spans="1:2" x14ac:dyDescent="0.25">
      <c r="A838" s="4"/>
      <c r="B838" s="2"/>
    </row>
    <row r="839" spans="1:2" x14ac:dyDescent="0.25">
      <c r="A839" s="4"/>
      <c r="B839" s="2"/>
    </row>
    <row r="840" spans="1:2" x14ac:dyDescent="0.25">
      <c r="A840" s="4"/>
      <c r="B840" s="2"/>
    </row>
    <row r="841" spans="1:2" x14ac:dyDescent="0.25">
      <c r="A841" s="4"/>
      <c r="B841" s="2"/>
    </row>
    <row r="842" spans="1:2" x14ac:dyDescent="0.25">
      <c r="A842" s="4"/>
      <c r="B842" s="2"/>
    </row>
    <row r="843" spans="1:2" x14ac:dyDescent="0.25">
      <c r="A843" s="4"/>
      <c r="B843" s="2"/>
    </row>
    <row r="844" spans="1:2" x14ac:dyDescent="0.25">
      <c r="A844" s="4"/>
      <c r="B844" s="2"/>
    </row>
    <row r="845" spans="1:2" x14ac:dyDescent="0.25">
      <c r="A845" s="4"/>
      <c r="B845" s="2"/>
    </row>
    <row r="846" spans="1:2" x14ac:dyDescent="0.25">
      <c r="A846" s="4"/>
      <c r="B846" s="2"/>
    </row>
    <row r="847" spans="1:2" x14ac:dyDescent="0.25">
      <c r="A847" s="4"/>
      <c r="B847" s="2"/>
    </row>
    <row r="848" spans="1:2" x14ac:dyDescent="0.25">
      <c r="A848" s="4"/>
      <c r="B848" s="2"/>
    </row>
    <row r="849" spans="1:2" x14ac:dyDescent="0.25">
      <c r="A849" s="4"/>
      <c r="B849" s="2"/>
    </row>
    <row r="850" spans="1:2" x14ac:dyDescent="0.25">
      <c r="A850" s="4"/>
      <c r="B850" s="2"/>
    </row>
    <row r="851" spans="1:2" x14ac:dyDescent="0.25">
      <c r="A851" s="4"/>
      <c r="B851" s="2"/>
    </row>
    <row r="852" spans="1:2" x14ac:dyDescent="0.25">
      <c r="A852" s="4"/>
      <c r="B852" s="2"/>
    </row>
    <row r="853" spans="1:2" x14ac:dyDescent="0.25">
      <c r="A853" s="4"/>
      <c r="B853" s="2"/>
    </row>
    <row r="854" spans="1:2" x14ac:dyDescent="0.25">
      <c r="A854" s="4"/>
      <c r="B854" s="2"/>
    </row>
    <row r="855" spans="1:2" x14ac:dyDescent="0.25">
      <c r="A855" s="4"/>
      <c r="B855" s="2"/>
    </row>
    <row r="856" spans="1:2" x14ac:dyDescent="0.25">
      <c r="A856" s="4"/>
      <c r="B856" s="2"/>
    </row>
    <row r="857" spans="1:2" x14ac:dyDescent="0.25">
      <c r="A857" s="4"/>
      <c r="B857" s="2"/>
    </row>
    <row r="858" spans="1:2" x14ac:dyDescent="0.25">
      <c r="A858" s="4"/>
      <c r="B858" s="2"/>
    </row>
    <row r="859" spans="1:2" x14ac:dyDescent="0.25">
      <c r="A859" s="4"/>
      <c r="B859" s="2"/>
    </row>
    <row r="860" spans="1:2" x14ac:dyDescent="0.25">
      <c r="A860" s="4"/>
      <c r="B860" s="2"/>
    </row>
    <row r="861" spans="1:2" x14ac:dyDescent="0.25">
      <c r="A861" s="4"/>
      <c r="B861" s="2"/>
    </row>
    <row r="862" spans="1:2" x14ac:dyDescent="0.25">
      <c r="A862" s="4"/>
      <c r="B862" s="2"/>
    </row>
    <row r="863" spans="1:2" x14ac:dyDescent="0.25">
      <c r="A863" s="4"/>
      <c r="B863" s="2"/>
    </row>
    <row r="864" spans="1:2" x14ac:dyDescent="0.25">
      <c r="A864" s="4"/>
      <c r="B864" s="2"/>
    </row>
    <row r="865" spans="1:2" x14ac:dyDescent="0.25">
      <c r="A865" s="4"/>
      <c r="B865" s="2"/>
    </row>
    <row r="866" spans="1:2" x14ac:dyDescent="0.25">
      <c r="A866" s="4"/>
      <c r="B866" s="2"/>
    </row>
    <row r="867" spans="1:2" x14ac:dyDescent="0.25">
      <c r="A867" s="4"/>
      <c r="B867" s="2"/>
    </row>
    <row r="868" spans="1:2" x14ac:dyDescent="0.25">
      <c r="A868" s="4"/>
      <c r="B868" s="2"/>
    </row>
    <row r="869" spans="1:2" x14ac:dyDescent="0.25">
      <c r="A869" s="4"/>
      <c r="B869" s="2"/>
    </row>
    <row r="870" spans="1:2" x14ac:dyDescent="0.25">
      <c r="A870" s="4"/>
      <c r="B870" s="2"/>
    </row>
    <row r="871" spans="1:2" x14ac:dyDescent="0.25">
      <c r="A871" s="4"/>
      <c r="B871" s="2"/>
    </row>
    <row r="872" spans="1:2" x14ac:dyDescent="0.25">
      <c r="A872" s="4"/>
      <c r="B872" s="2"/>
    </row>
    <row r="873" spans="1:2" x14ac:dyDescent="0.25">
      <c r="A873" s="4"/>
      <c r="B873" s="2"/>
    </row>
    <row r="874" spans="1:2" x14ac:dyDescent="0.25">
      <c r="A874" s="4"/>
      <c r="B874" s="2"/>
    </row>
    <row r="875" spans="1:2" x14ac:dyDescent="0.25">
      <c r="A875" s="4"/>
      <c r="B875" s="2"/>
    </row>
    <row r="876" spans="1:2" x14ac:dyDescent="0.25">
      <c r="A876" s="4"/>
      <c r="B876" s="2"/>
    </row>
    <row r="877" spans="1:2" x14ac:dyDescent="0.25">
      <c r="A877" s="4"/>
      <c r="B877" s="2"/>
    </row>
    <row r="878" spans="1:2" x14ac:dyDescent="0.25">
      <c r="A878" s="4"/>
      <c r="B878" s="2"/>
    </row>
    <row r="879" spans="1:2" x14ac:dyDescent="0.25">
      <c r="A879" s="4"/>
      <c r="B879" s="2"/>
    </row>
    <row r="880" spans="1:2" x14ac:dyDescent="0.25">
      <c r="A880" s="4"/>
      <c r="B880" s="2"/>
    </row>
    <row r="881" spans="1:2" x14ac:dyDescent="0.25">
      <c r="A881" s="4"/>
      <c r="B881" s="2"/>
    </row>
    <row r="882" spans="1:2" x14ac:dyDescent="0.25">
      <c r="A882" s="4"/>
      <c r="B882" s="2"/>
    </row>
    <row r="883" spans="1:2" x14ac:dyDescent="0.25">
      <c r="A883" s="4"/>
      <c r="B883" s="2"/>
    </row>
    <row r="884" spans="1:2" x14ac:dyDescent="0.25">
      <c r="A884" s="4"/>
      <c r="B884" s="2"/>
    </row>
    <row r="885" spans="1:2" x14ac:dyDescent="0.25">
      <c r="A885" s="4"/>
      <c r="B885" s="2"/>
    </row>
    <row r="886" spans="1:2" x14ac:dyDescent="0.25">
      <c r="A886" s="4"/>
      <c r="B886" s="2"/>
    </row>
    <row r="887" spans="1:2" x14ac:dyDescent="0.25">
      <c r="A887" s="4"/>
      <c r="B887" s="2"/>
    </row>
    <row r="888" spans="1:2" x14ac:dyDescent="0.25">
      <c r="A888" s="4"/>
      <c r="B888" s="2"/>
    </row>
    <row r="889" spans="1:2" x14ac:dyDescent="0.25">
      <c r="A889" s="4"/>
      <c r="B889" s="2"/>
    </row>
    <row r="890" spans="1:2" x14ac:dyDescent="0.25">
      <c r="A890" s="4"/>
      <c r="B890" s="2"/>
    </row>
    <row r="891" spans="1:2" x14ac:dyDescent="0.25">
      <c r="A891" s="4"/>
      <c r="B891" s="2"/>
    </row>
    <row r="892" spans="1:2" x14ac:dyDescent="0.25">
      <c r="A892" s="4"/>
      <c r="B892" s="2"/>
    </row>
    <row r="893" spans="1:2" x14ac:dyDescent="0.25">
      <c r="A893" s="4"/>
      <c r="B893" s="2"/>
    </row>
    <row r="894" spans="1:2" x14ac:dyDescent="0.25">
      <c r="A894" s="4"/>
      <c r="B894" s="2"/>
    </row>
    <row r="895" spans="1:2" x14ac:dyDescent="0.25">
      <c r="A895" s="4"/>
      <c r="B895" s="2"/>
    </row>
    <row r="896" spans="1:2" x14ac:dyDescent="0.25">
      <c r="A896" s="4"/>
      <c r="B896" s="2"/>
    </row>
    <row r="897" spans="1:2" x14ac:dyDescent="0.25">
      <c r="A897" s="4"/>
      <c r="B897" s="2"/>
    </row>
    <row r="898" spans="1:2" x14ac:dyDescent="0.25">
      <c r="A898" s="4"/>
      <c r="B898" s="2"/>
    </row>
    <row r="899" spans="1:2" x14ac:dyDescent="0.25">
      <c r="A899" s="4"/>
      <c r="B899" s="2"/>
    </row>
    <row r="900" spans="1:2" x14ac:dyDescent="0.25">
      <c r="A900" s="4"/>
      <c r="B900" s="2"/>
    </row>
    <row r="901" spans="1:2" x14ac:dyDescent="0.25">
      <c r="A901" s="4"/>
      <c r="B901" s="2"/>
    </row>
    <row r="902" spans="1:2" x14ac:dyDescent="0.25">
      <c r="A902" s="4"/>
      <c r="B902" s="2"/>
    </row>
    <row r="903" spans="1:2" x14ac:dyDescent="0.25">
      <c r="A903" s="4"/>
      <c r="B903" s="2"/>
    </row>
    <row r="904" spans="1:2" x14ac:dyDescent="0.25">
      <c r="A904" s="4"/>
      <c r="B904" s="2"/>
    </row>
    <row r="905" spans="1:2" x14ac:dyDescent="0.25">
      <c r="A905" s="4"/>
      <c r="B905" s="2"/>
    </row>
    <row r="906" spans="1:2" x14ac:dyDescent="0.25">
      <c r="A906" s="4"/>
      <c r="B906" s="2"/>
    </row>
    <row r="907" spans="1:2" x14ac:dyDescent="0.25">
      <c r="A907" s="4"/>
      <c r="B907" s="2"/>
    </row>
    <row r="908" spans="1:2" x14ac:dyDescent="0.25">
      <c r="A908" s="4"/>
      <c r="B908" s="2"/>
    </row>
    <row r="909" spans="1:2" x14ac:dyDescent="0.25">
      <c r="A909" s="4"/>
      <c r="B909" s="2"/>
    </row>
    <row r="910" spans="1:2" x14ac:dyDescent="0.25">
      <c r="A910" s="4"/>
      <c r="B910" s="2"/>
    </row>
    <row r="911" spans="1:2" x14ac:dyDescent="0.25">
      <c r="A911" s="4"/>
      <c r="B911" s="2"/>
    </row>
    <row r="912" spans="1:2" x14ac:dyDescent="0.25">
      <c r="A912" s="4"/>
      <c r="B912" s="2"/>
    </row>
    <row r="913" spans="1:2" x14ac:dyDescent="0.25">
      <c r="A913" s="4"/>
      <c r="B913" s="2"/>
    </row>
    <row r="914" spans="1:2" x14ac:dyDescent="0.25">
      <c r="A914" s="4"/>
      <c r="B914" s="2"/>
    </row>
    <row r="915" spans="1:2" x14ac:dyDescent="0.25">
      <c r="A915" s="4"/>
      <c r="B915" s="2"/>
    </row>
    <row r="916" spans="1:2" x14ac:dyDescent="0.25">
      <c r="A916" s="4"/>
      <c r="B916" s="2"/>
    </row>
    <row r="917" spans="1:2" x14ac:dyDescent="0.25">
      <c r="A917" s="4"/>
      <c r="B917" s="2"/>
    </row>
    <row r="918" spans="1:2" x14ac:dyDescent="0.25">
      <c r="A918" s="4"/>
      <c r="B918" s="2"/>
    </row>
    <row r="919" spans="1:2" x14ac:dyDescent="0.25">
      <c r="A919" s="4"/>
      <c r="B919" s="2"/>
    </row>
    <row r="920" spans="1:2" x14ac:dyDescent="0.25">
      <c r="A920" s="4"/>
      <c r="B920" s="2"/>
    </row>
    <row r="921" spans="1:2" x14ac:dyDescent="0.25">
      <c r="A921" s="4"/>
      <c r="B921" s="2"/>
    </row>
    <row r="922" spans="1:2" x14ac:dyDescent="0.25">
      <c r="A922" s="4"/>
      <c r="B922" s="2"/>
    </row>
    <row r="923" spans="1:2" x14ac:dyDescent="0.25">
      <c r="A923" s="4"/>
      <c r="B923" s="2"/>
    </row>
    <row r="924" spans="1:2" x14ac:dyDescent="0.25">
      <c r="A924" s="4"/>
      <c r="B924" s="2"/>
    </row>
    <row r="925" spans="1:2" x14ac:dyDescent="0.25">
      <c r="A925" s="4"/>
      <c r="B925" s="2"/>
    </row>
    <row r="926" spans="1:2" x14ac:dyDescent="0.25">
      <c r="A926" s="4"/>
      <c r="B926" s="2"/>
    </row>
    <row r="927" spans="1:2" x14ac:dyDescent="0.25">
      <c r="A927" s="4"/>
      <c r="B927" s="2"/>
    </row>
    <row r="928" spans="1:2" x14ac:dyDescent="0.25">
      <c r="A928" s="4"/>
      <c r="B928" s="2"/>
    </row>
    <row r="929" spans="1:2" x14ac:dyDescent="0.25">
      <c r="A929" s="4"/>
      <c r="B929" s="2"/>
    </row>
    <row r="930" spans="1:2" x14ac:dyDescent="0.25">
      <c r="A930" s="4"/>
      <c r="B930" s="2"/>
    </row>
    <row r="931" spans="1:2" x14ac:dyDescent="0.25">
      <c r="A931" s="4"/>
      <c r="B931" s="2"/>
    </row>
    <row r="932" spans="1:2" x14ac:dyDescent="0.25">
      <c r="A932" s="4"/>
      <c r="B932" s="2"/>
    </row>
    <row r="933" spans="1:2" x14ac:dyDescent="0.25">
      <c r="A933" s="4"/>
      <c r="B933" s="2"/>
    </row>
    <row r="934" spans="1:2" x14ac:dyDescent="0.25">
      <c r="A934" s="4"/>
      <c r="B934" s="2"/>
    </row>
    <row r="935" spans="1:2" x14ac:dyDescent="0.25">
      <c r="A935" s="4"/>
      <c r="B935" s="2"/>
    </row>
    <row r="936" spans="1:2" x14ac:dyDescent="0.25">
      <c r="A936" s="4"/>
      <c r="B936" s="2"/>
    </row>
    <row r="937" spans="1:2" x14ac:dyDescent="0.25">
      <c r="A937" s="4"/>
      <c r="B937" s="2"/>
    </row>
    <row r="938" spans="1:2" x14ac:dyDescent="0.25">
      <c r="A938" s="4"/>
      <c r="B938" s="2"/>
    </row>
    <row r="939" spans="1:2" x14ac:dyDescent="0.25">
      <c r="A939" s="4"/>
      <c r="B939" s="2"/>
    </row>
    <row r="940" spans="1:2" x14ac:dyDescent="0.25">
      <c r="A940" s="4"/>
      <c r="B940" s="2"/>
    </row>
    <row r="941" spans="1:2" x14ac:dyDescent="0.25">
      <c r="A941" s="4"/>
      <c r="B941" s="2"/>
    </row>
    <row r="942" spans="1:2" x14ac:dyDescent="0.25">
      <c r="A942" s="4"/>
      <c r="B942" s="2"/>
    </row>
    <row r="943" spans="1:2" x14ac:dyDescent="0.25">
      <c r="A943" s="4"/>
      <c r="B943" s="2"/>
    </row>
    <row r="944" spans="1:2" x14ac:dyDescent="0.25">
      <c r="A944" s="4"/>
      <c r="B944" s="2"/>
    </row>
    <row r="945" spans="1:2" x14ac:dyDescent="0.25">
      <c r="A945" s="4"/>
      <c r="B945" s="2"/>
    </row>
    <row r="946" spans="1:2" x14ac:dyDescent="0.25">
      <c r="A946" s="4"/>
      <c r="B946" s="2"/>
    </row>
    <row r="947" spans="1:2" x14ac:dyDescent="0.25">
      <c r="A947" s="4"/>
      <c r="B947" s="2"/>
    </row>
    <row r="948" spans="1:2" x14ac:dyDescent="0.25">
      <c r="A948" s="4"/>
      <c r="B948" s="2"/>
    </row>
    <row r="949" spans="1:2" x14ac:dyDescent="0.25">
      <c r="A949" s="4"/>
      <c r="B949" s="2"/>
    </row>
    <row r="950" spans="1:2" x14ac:dyDescent="0.25">
      <c r="A950" s="4"/>
      <c r="B950" s="2"/>
    </row>
    <row r="951" spans="1:2" x14ac:dyDescent="0.25">
      <c r="A951" s="4"/>
      <c r="B951" s="2"/>
    </row>
    <row r="952" spans="1:2" x14ac:dyDescent="0.25">
      <c r="A952" s="4"/>
      <c r="B952" s="2"/>
    </row>
    <row r="953" spans="1:2" x14ac:dyDescent="0.25">
      <c r="A953" s="4"/>
      <c r="B953" s="2"/>
    </row>
    <row r="954" spans="1:2" x14ac:dyDescent="0.25">
      <c r="A954" s="4"/>
      <c r="B954" s="2"/>
    </row>
    <row r="955" spans="1:2" x14ac:dyDescent="0.25">
      <c r="A955" s="4"/>
      <c r="B955" s="2"/>
    </row>
    <row r="956" spans="1:2" x14ac:dyDescent="0.25">
      <c r="A956" s="4"/>
      <c r="B956" s="2"/>
    </row>
    <row r="957" spans="1:2" x14ac:dyDescent="0.25">
      <c r="A957" s="4"/>
      <c r="B957" s="2"/>
    </row>
    <row r="958" spans="1:2" x14ac:dyDescent="0.25">
      <c r="A958" s="4"/>
      <c r="B958" s="2"/>
    </row>
    <row r="959" spans="1:2" x14ac:dyDescent="0.25">
      <c r="A959" s="4"/>
      <c r="B959" s="2"/>
    </row>
    <row r="960" spans="1:2" x14ac:dyDescent="0.25">
      <c r="A960" s="4"/>
      <c r="B960" s="2"/>
    </row>
    <row r="961" spans="1:2" x14ac:dyDescent="0.25">
      <c r="A961" s="4"/>
      <c r="B961" s="2"/>
    </row>
    <row r="962" spans="1:2" x14ac:dyDescent="0.25">
      <c r="A962" s="4"/>
      <c r="B962" s="2"/>
    </row>
    <row r="963" spans="1:2" x14ac:dyDescent="0.25">
      <c r="A963" s="4"/>
      <c r="B963" s="2"/>
    </row>
    <row r="964" spans="1:2" x14ac:dyDescent="0.25">
      <c r="A964" s="4"/>
      <c r="B964" s="2"/>
    </row>
    <row r="965" spans="1:2" x14ac:dyDescent="0.25">
      <c r="A965" s="4"/>
      <c r="B965" s="2"/>
    </row>
    <row r="966" spans="1:2" x14ac:dyDescent="0.25">
      <c r="A966" s="4"/>
      <c r="B966" s="2"/>
    </row>
    <row r="967" spans="1:2" x14ac:dyDescent="0.25">
      <c r="A967" s="4"/>
      <c r="B967" s="2"/>
    </row>
    <row r="968" spans="1:2" x14ac:dyDescent="0.25">
      <c r="A968" s="4"/>
      <c r="B968" s="2"/>
    </row>
    <row r="969" spans="1:2" x14ac:dyDescent="0.25">
      <c r="A969" s="4"/>
      <c r="B969" s="2"/>
    </row>
    <row r="970" spans="1:2" x14ac:dyDescent="0.25">
      <c r="A970" s="4"/>
      <c r="B970" s="2"/>
    </row>
    <row r="971" spans="1:2" x14ac:dyDescent="0.25">
      <c r="A971" s="4"/>
      <c r="B971" s="2"/>
    </row>
    <row r="972" spans="1:2" x14ac:dyDescent="0.25">
      <c r="A972" s="4"/>
      <c r="B972" s="2"/>
    </row>
    <row r="973" spans="1:2" x14ac:dyDescent="0.25">
      <c r="A973" s="4"/>
      <c r="B973" s="2"/>
    </row>
    <row r="974" spans="1:2" x14ac:dyDescent="0.25">
      <c r="A974" s="4"/>
      <c r="B974" s="2"/>
    </row>
    <row r="975" spans="1:2" x14ac:dyDescent="0.25">
      <c r="A975" s="4"/>
      <c r="B975" s="2"/>
    </row>
    <row r="976" spans="1:2" x14ac:dyDescent="0.25">
      <c r="A976" s="4"/>
      <c r="B976" s="2"/>
    </row>
    <row r="977" spans="1:2" x14ac:dyDescent="0.25">
      <c r="A977" s="4"/>
      <c r="B977" s="2"/>
    </row>
    <row r="978" spans="1:2" x14ac:dyDescent="0.25">
      <c r="A978" s="4"/>
      <c r="B978" s="2"/>
    </row>
    <row r="979" spans="1:2" x14ac:dyDescent="0.25">
      <c r="A979" s="4"/>
      <c r="B979" s="2"/>
    </row>
    <row r="980" spans="1:2" x14ac:dyDescent="0.25">
      <c r="A980" s="4"/>
      <c r="B980" s="2"/>
    </row>
    <row r="981" spans="1:2" x14ac:dyDescent="0.25">
      <c r="A981" s="4"/>
      <c r="B981" s="2"/>
    </row>
    <row r="982" spans="1:2" x14ac:dyDescent="0.25">
      <c r="A982" s="4"/>
      <c r="B982" s="2"/>
    </row>
    <row r="983" spans="1:2" x14ac:dyDescent="0.25">
      <c r="A983" s="4"/>
      <c r="B983" s="2"/>
    </row>
    <row r="984" spans="1:2" x14ac:dyDescent="0.25">
      <c r="A984" s="4"/>
      <c r="B984" s="2"/>
    </row>
    <row r="985" spans="1:2" x14ac:dyDescent="0.25">
      <c r="A985" s="4"/>
      <c r="B985" s="2"/>
    </row>
    <row r="986" spans="1:2" x14ac:dyDescent="0.25">
      <c r="A986" s="4"/>
      <c r="B986" s="2"/>
    </row>
    <row r="987" spans="1:2" x14ac:dyDescent="0.25">
      <c r="A987" s="4"/>
      <c r="B987" s="2"/>
    </row>
    <row r="988" spans="1:2" x14ac:dyDescent="0.25">
      <c r="A988" s="4"/>
      <c r="B988" s="2"/>
    </row>
    <row r="989" spans="1:2" x14ac:dyDescent="0.25">
      <c r="A989" s="4"/>
      <c r="B989" s="2"/>
    </row>
    <row r="990" spans="1:2" x14ac:dyDescent="0.25">
      <c r="A990" s="4"/>
      <c r="B990" s="2"/>
    </row>
    <row r="991" spans="1:2" x14ac:dyDescent="0.25">
      <c r="A991" s="4"/>
      <c r="B991" s="2"/>
    </row>
    <row r="992" spans="1:2" x14ac:dyDescent="0.25">
      <c r="A992" s="4"/>
      <c r="B992" s="2"/>
    </row>
    <row r="993" spans="1:2" x14ac:dyDescent="0.25">
      <c r="A993" s="4"/>
      <c r="B993" s="2"/>
    </row>
    <row r="994" spans="1:2" x14ac:dyDescent="0.25">
      <c r="A994" s="4"/>
      <c r="B994" s="2"/>
    </row>
    <row r="995" spans="1:2" x14ac:dyDescent="0.25">
      <c r="A995" s="4"/>
      <c r="B995" s="2"/>
    </row>
    <row r="996" spans="1:2" x14ac:dyDescent="0.25">
      <c r="A996" s="4"/>
      <c r="B996" s="2"/>
    </row>
    <row r="997" spans="1:2" x14ac:dyDescent="0.25">
      <c r="A997" s="4"/>
      <c r="B997" s="2"/>
    </row>
    <row r="998" spans="1:2" x14ac:dyDescent="0.25">
      <c r="A998" s="4"/>
      <c r="B998" s="2"/>
    </row>
    <row r="999" spans="1:2" x14ac:dyDescent="0.25">
      <c r="A999" s="4"/>
      <c r="B999" s="2"/>
    </row>
    <row r="1000" spans="1:2" x14ac:dyDescent="0.25">
      <c r="A1000" s="4"/>
      <c r="B1000" s="2"/>
    </row>
    <row r="1001" spans="1:2" x14ac:dyDescent="0.25">
      <c r="A1001" s="4"/>
      <c r="B1001" s="2"/>
    </row>
    <row r="1002" spans="1:2" x14ac:dyDescent="0.25">
      <c r="A1002" s="4"/>
      <c r="B1002" s="2"/>
    </row>
    <row r="1003" spans="1:2" x14ac:dyDescent="0.25">
      <c r="A1003" s="4"/>
      <c r="B1003" s="2"/>
    </row>
    <row r="1004" spans="1:2" x14ac:dyDescent="0.25">
      <c r="A1004" s="4"/>
      <c r="B1004" s="2"/>
    </row>
    <row r="1005" spans="1:2" x14ac:dyDescent="0.25">
      <c r="A1005" s="4"/>
      <c r="B1005" s="2"/>
    </row>
    <row r="1006" spans="1:2" x14ac:dyDescent="0.25">
      <c r="A1006" s="4"/>
      <c r="B1006" s="2"/>
    </row>
    <row r="1007" spans="1:2" x14ac:dyDescent="0.25">
      <c r="A1007" s="4"/>
      <c r="B1007" s="2"/>
    </row>
    <row r="1008" spans="1:2" x14ac:dyDescent="0.25">
      <c r="A1008" s="4"/>
      <c r="B1008" s="2"/>
    </row>
    <row r="1009" spans="1:2" x14ac:dyDescent="0.25">
      <c r="A1009" s="4"/>
      <c r="B1009" s="2"/>
    </row>
    <row r="1010" spans="1:2" x14ac:dyDescent="0.25">
      <c r="A1010" s="4"/>
      <c r="B1010" s="2"/>
    </row>
    <row r="1011" spans="1:2" x14ac:dyDescent="0.25">
      <c r="A1011" s="4"/>
      <c r="B1011" s="2"/>
    </row>
    <row r="1012" spans="1:2" x14ac:dyDescent="0.25">
      <c r="A1012" s="4"/>
      <c r="B1012" s="2"/>
    </row>
    <row r="1013" spans="1:2" x14ac:dyDescent="0.25">
      <c r="A1013" s="4"/>
      <c r="B1013" s="2"/>
    </row>
    <row r="1014" spans="1:2" x14ac:dyDescent="0.25">
      <c r="A1014" s="4"/>
      <c r="B1014" s="2"/>
    </row>
    <row r="1015" spans="1:2" x14ac:dyDescent="0.25">
      <c r="A1015" s="4"/>
      <c r="B1015" s="2"/>
    </row>
    <row r="1016" spans="1:2" x14ac:dyDescent="0.25">
      <c r="A1016" s="4"/>
      <c r="B1016" s="2"/>
    </row>
    <row r="1017" spans="1:2" x14ac:dyDescent="0.25">
      <c r="A1017" s="4"/>
      <c r="B1017" s="2"/>
    </row>
    <row r="1018" spans="1:2" x14ac:dyDescent="0.25">
      <c r="A1018" s="4"/>
      <c r="B1018" s="2"/>
    </row>
    <row r="1019" spans="1:2" x14ac:dyDescent="0.25">
      <c r="A1019" s="4"/>
      <c r="B1019" s="2"/>
    </row>
    <row r="1020" spans="1:2" x14ac:dyDescent="0.25">
      <c r="A1020" s="4"/>
      <c r="B1020" s="2"/>
    </row>
    <row r="1021" spans="1:2" x14ac:dyDescent="0.25">
      <c r="A1021" s="4"/>
      <c r="B1021" s="2"/>
    </row>
    <row r="1022" spans="1:2" x14ac:dyDescent="0.25">
      <c r="A1022" s="4"/>
      <c r="B1022" s="2"/>
    </row>
    <row r="1023" spans="1:2" x14ac:dyDescent="0.25">
      <c r="A1023" s="4"/>
      <c r="B1023" s="2"/>
    </row>
    <row r="1024" spans="1:2" x14ac:dyDescent="0.25">
      <c r="A1024" s="4"/>
      <c r="B1024" s="2"/>
    </row>
    <row r="1025" spans="1:2" x14ac:dyDescent="0.25">
      <c r="A1025" s="4"/>
      <c r="B1025" s="2"/>
    </row>
    <row r="1026" spans="1:2" x14ac:dyDescent="0.25">
      <c r="A1026" s="4"/>
      <c r="B1026" s="2"/>
    </row>
    <row r="1027" spans="1:2" x14ac:dyDescent="0.25">
      <c r="A1027" s="4"/>
      <c r="B1027" s="2"/>
    </row>
    <row r="1028" spans="1:2" x14ac:dyDescent="0.25">
      <c r="A1028" s="4"/>
      <c r="B1028" s="2"/>
    </row>
    <row r="1029" spans="1:2" x14ac:dyDescent="0.25">
      <c r="A1029" s="4"/>
      <c r="B1029" s="2"/>
    </row>
    <row r="1030" spans="1:2" x14ac:dyDescent="0.25">
      <c r="A1030" s="4"/>
      <c r="B1030" s="2"/>
    </row>
    <row r="1031" spans="1:2" x14ac:dyDescent="0.25">
      <c r="A1031" s="4"/>
      <c r="B1031" s="2"/>
    </row>
    <row r="1032" spans="1:2" x14ac:dyDescent="0.25">
      <c r="A1032" s="4"/>
      <c r="B1032" s="2"/>
    </row>
    <row r="1033" spans="1:2" x14ac:dyDescent="0.25">
      <c r="A1033" s="4"/>
      <c r="B1033" s="2"/>
    </row>
    <row r="1034" spans="1:2" x14ac:dyDescent="0.25">
      <c r="A1034" s="4"/>
      <c r="B1034" s="2"/>
    </row>
    <row r="1035" spans="1:2" x14ac:dyDescent="0.25">
      <c r="A1035" s="4"/>
      <c r="B1035" s="2"/>
    </row>
    <row r="1036" spans="1:2" x14ac:dyDescent="0.25">
      <c r="A1036" s="4"/>
      <c r="B1036" s="2"/>
    </row>
    <row r="1037" spans="1:2" x14ac:dyDescent="0.25">
      <c r="A1037" s="4"/>
      <c r="B1037" s="2"/>
    </row>
    <row r="1038" spans="1:2" x14ac:dyDescent="0.25">
      <c r="A1038" s="4"/>
      <c r="B1038" s="2"/>
    </row>
    <row r="1039" spans="1:2" x14ac:dyDescent="0.25">
      <c r="A1039" s="4"/>
      <c r="B1039" s="2"/>
    </row>
    <row r="1040" spans="1:2" x14ac:dyDescent="0.25">
      <c r="A1040" s="4"/>
      <c r="B1040" s="2"/>
    </row>
    <row r="1041" spans="1:2" x14ac:dyDescent="0.25">
      <c r="A1041" s="4"/>
      <c r="B1041" s="2"/>
    </row>
    <row r="1042" spans="1:2" x14ac:dyDescent="0.25">
      <c r="A1042" s="4"/>
      <c r="B1042" s="2"/>
    </row>
    <row r="1043" spans="1:2" x14ac:dyDescent="0.25">
      <c r="A1043" s="4"/>
      <c r="B1043" s="2"/>
    </row>
    <row r="1044" spans="1:2" x14ac:dyDescent="0.25">
      <c r="A1044" s="4"/>
      <c r="B1044" s="2"/>
    </row>
    <row r="1045" spans="1:2" x14ac:dyDescent="0.25">
      <c r="A1045" s="4"/>
      <c r="B1045" s="2"/>
    </row>
    <row r="1046" spans="1:2" x14ac:dyDescent="0.25">
      <c r="A1046" s="4"/>
      <c r="B1046" s="2"/>
    </row>
    <row r="1047" spans="1:2" x14ac:dyDescent="0.25">
      <c r="A1047" s="4"/>
      <c r="B1047" s="2"/>
    </row>
    <row r="1048" spans="1:2" x14ac:dyDescent="0.25">
      <c r="A1048" s="4"/>
      <c r="B1048" s="2"/>
    </row>
    <row r="1049" spans="1:2" x14ac:dyDescent="0.25">
      <c r="A1049" s="4"/>
      <c r="B1049" s="2"/>
    </row>
    <row r="1050" spans="1:2" x14ac:dyDescent="0.25">
      <c r="A1050" s="4"/>
      <c r="B1050" s="2"/>
    </row>
    <row r="1051" spans="1:2" x14ac:dyDescent="0.25">
      <c r="A1051" s="4"/>
      <c r="B1051" s="2"/>
    </row>
    <row r="1052" spans="1:2" x14ac:dyDescent="0.25">
      <c r="A1052" s="4"/>
      <c r="B1052" s="2"/>
    </row>
    <row r="1053" spans="1:2" x14ac:dyDescent="0.25">
      <c r="A1053" s="4"/>
      <c r="B1053" s="2"/>
    </row>
    <row r="1054" spans="1:2" x14ac:dyDescent="0.25">
      <c r="A1054" s="4"/>
      <c r="B1054" s="2"/>
    </row>
    <row r="1055" spans="1:2" x14ac:dyDescent="0.25">
      <c r="A1055" s="4"/>
      <c r="B1055" s="2"/>
    </row>
    <row r="1056" spans="1:2" x14ac:dyDescent="0.25">
      <c r="A1056" s="4"/>
      <c r="B1056" s="2"/>
    </row>
    <row r="1057" spans="1:2" x14ac:dyDescent="0.25">
      <c r="A1057" s="4"/>
      <c r="B1057" s="2"/>
    </row>
    <row r="1058" spans="1:2" x14ac:dyDescent="0.25">
      <c r="A1058" s="4"/>
      <c r="B1058" s="2"/>
    </row>
    <row r="1059" spans="1:2" x14ac:dyDescent="0.25">
      <c r="A1059" s="4"/>
      <c r="B1059" s="2"/>
    </row>
    <row r="1060" spans="1:2" x14ac:dyDescent="0.25">
      <c r="A1060" s="4"/>
      <c r="B1060" s="2"/>
    </row>
    <row r="1061" spans="1:2" x14ac:dyDescent="0.25">
      <c r="A1061" s="4"/>
      <c r="B1061" s="2"/>
    </row>
    <row r="1062" spans="1:2" x14ac:dyDescent="0.25">
      <c r="A1062" s="4"/>
      <c r="B1062" s="2"/>
    </row>
    <row r="1063" spans="1:2" x14ac:dyDescent="0.25">
      <c r="A1063" s="4"/>
      <c r="B1063" s="2"/>
    </row>
    <row r="1064" spans="1:2" x14ac:dyDescent="0.25">
      <c r="A1064" s="4"/>
      <c r="B1064" s="2"/>
    </row>
    <row r="1065" spans="1:2" x14ac:dyDescent="0.25">
      <c r="A1065" s="4"/>
      <c r="B1065" s="2"/>
    </row>
    <row r="1066" spans="1:2" x14ac:dyDescent="0.25">
      <c r="A1066" s="4"/>
      <c r="B1066" s="2"/>
    </row>
    <row r="1067" spans="1:2" x14ac:dyDescent="0.25">
      <c r="A1067" s="4"/>
      <c r="B1067" s="2"/>
    </row>
    <row r="1068" spans="1:2" x14ac:dyDescent="0.25">
      <c r="A1068" s="4"/>
      <c r="B1068" s="2"/>
    </row>
    <row r="1069" spans="1:2" x14ac:dyDescent="0.25">
      <c r="A1069" s="4"/>
      <c r="B1069" s="2"/>
    </row>
    <row r="1070" spans="1:2" x14ac:dyDescent="0.25">
      <c r="A1070" s="4"/>
      <c r="B1070" s="2"/>
    </row>
    <row r="1071" spans="1:2" x14ac:dyDescent="0.25">
      <c r="A1071" s="4"/>
      <c r="B1071" s="2"/>
    </row>
    <row r="1072" spans="1:2" x14ac:dyDescent="0.25">
      <c r="A1072" s="4"/>
      <c r="B1072" s="2"/>
    </row>
    <row r="1073" spans="1:2" x14ac:dyDescent="0.25">
      <c r="A1073" s="4"/>
      <c r="B1073" s="2"/>
    </row>
    <row r="1074" spans="1:2" x14ac:dyDescent="0.25">
      <c r="A1074" s="4"/>
      <c r="B1074" s="2"/>
    </row>
    <row r="1075" spans="1:2" x14ac:dyDescent="0.25">
      <c r="A1075" s="4"/>
      <c r="B1075" s="2"/>
    </row>
    <row r="1076" spans="1:2" x14ac:dyDescent="0.25">
      <c r="A1076" s="4"/>
      <c r="B1076" s="2"/>
    </row>
    <row r="1077" spans="1:2" x14ac:dyDescent="0.25">
      <c r="A1077" s="4"/>
      <c r="B1077" s="2"/>
    </row>
    <row r="1078" spans="1:2" x14ac:dyDescent="0.25">
      <c r="A1078" s="4"/>
      <c r="B1078" s="2"/>
    </row>
    <row r="1079" spans="1:2" x14ac:dyDescent="0.25">
      <c r="A1079" s="4"/>
      <c r="B1079" s="2"/>
    </row>
    <row r="1080" spans="1:2" x14ac:dyDescent="0.25">
      <c r="A1080" s="4"/>
      <c r="B1080" s="2"/>
    </row>
    <row r="1081" spans="1:2" x14ac:dyDescent="0.25">
      <c r="A1081" s="4"/>
      <c r="B1081" s="2"/>
    </row>
    <row r="1082" spans="1:2" x14ac:dyDescent="0.25">
      <c r="A1082" s="4"/>
      <c r="B1082" s="2"/>
    </row>
    <row r="1083" spans="1:2" x14ac:dyDescent="0.25">
      <c r="A1083" s="4"/>
      <c r="B1083" s="2"/>
    </row>
    <row r="1084" spans="1:2" x14ac:dyDescent="0.25">
      <c r="A1084" s="4"/>
      <c r="B1084" s="2"/>
    </row>
    <row r="1085" spans="1:2" x14ac:dyDescent="0.25">
      <c r="A1085" s="4"/>
      <c r="B1085" s="2"/>
    </row>
    <row r="1086" spans="1:2" x14ac:dyDescent="0.25">
      <c r="A1086" s="4"/>
      <c r="B1086" s="2"/>
    </row>
    <row r="1087" spans="1:2" x14ac:dyDescent="0.25">
      <c r="A1087" s="4"/>
      <c r="B1087" s="2"/>
    </row>
    <row r="1088" spans="1:2" x14ac:dyDescent="0.25">
      <c r="A1088" s="4"/>
      <c r="B1088" s="2"/>
    </row>
    <row r="1089" spans="1:2" x14ac:dyDescent="0.25">
      <c r="A1089" s="4"/>
      <c r="B1089" s="2"/>
    </row>
    <row r="1090" spans="1:2" x14ac:dyDescent="0.25">
      <c r="A1090" s="4"/>
      <c r="B1090" s="2"/>
    </row>
    <row r="1091" spans="1:2" x14ac:dyDescent="0.25">
      <c r="A1091" s="4"/>
      <c r="B1091" s="2"/>
    </row>
    <row r="1092" spans="1:2" x14ac:dyDescent="0.25">
      <c r="A1092" s="4"/>
      <c r="B1092" s="2"/>
    </row>
    <row r="1093" spans="1:2" x14ac:dyDescent="0.25">
      <c r="A1093" s="4"/>
      <c r="B1093" s="2"/>
    </row>
    <row r="1094" spans="1:2" x14ac:dyDescent="0.25">
      <c r="A1094" s="4"/>
      <c r="B1094" s="2"/>
    </row>
    <row r="1095" spans="1:2" x14ac:dyDescent="0.25">
      <c r="A1095" s="4"/>
      <c r="B1095" s="2"/>
    </row>
    <row r="1096" spans="1:2" x14ac:dyDescent="0.25">
      <c r="A1096" s="4"/>
      <c r="B1096" s="2"/>
    </row>
    <row r="1097" spans="1:2" x14ac:dyDescent="0.25">
      <c r="A1097" s="4"/>
      <c r="B1097" s="2"/>
    </row>
    <row r="1098" spans="1:2" x14ac:dyDescent="0.25">
      <c r="A1098" s="4"/>
      <c r="B1098" s="2"/>
    </row>
    <row r="1099" spans="1:2" x14ac:dyDescent="0.25">
      <c r="A1099" s="4"/>
      <c r="B1099" s="2"/>
    </row>
    <row r="1100" spans="1:2" x14ac:dyDescent="0.25">
      <c r="A1100" s="4"/>
      <c r="B1100" s="2"/>
    </row>
    <row r="1101" spans="1:2" x14ac:dyDescent="0.25">
      <c r="A1101" s="4"/>
      <c r="B1101" s="2"/>
    </row>
    <row r="1102" spans="1:2" x14ac:dyDescent="0.25">
      <c r="A1102" s="4"/>
      <c r="B1102" s="2"/>
    </row>
    <row r="1103" spans="1:2" x14ac:dyDescent="0.25">
      <c r="A1103" s="4"/>
      <c r="B1103" s="2"/>
    </row>
    <row r="1104" spans="1:2" x14ac:dyDescent="0.25">
      <c r="A1104" s="4"/>
      <c r="B1104" s="2"/>
    </row>
    <row r="1105" spans="1:2" x14ac:dyDescent="0.25">
      <c r="A1105" s="4"/>
      <c r="B1105" s="2"/>
    </row>
    <row r="1106" spans="1:2" x14ac:dyDescent="0.25">
      <c r="A1106" s="4"/>
      <c r="B1106" s="2"/>
    </row>
    <row r="1107" spans="1:2" x14ac:dyDescent="0.25">
      <c r="A1107" s="4"/>
      <c r="B1107" s="2"/>
    </row>
    <row r="1108" spans="1:2" x14ac:dyDescent="0.25">
      <c r="A1108" s="4"/>
      <c r="B1108" s="2"/>
    </row>
    <row r="1109" spans="1:2" x14ac:dyDescent="0.25">
      <c r="A1109" s="4"/>
      <c r="B1109" s="2"/>
    </row>
    <row r="1110" spans="1:2" x14ac:dyDescent="0.25">
      <c r="A1110" s="4"/>
      <c r="B1110" s="2"/>
    </row>
    <row r="1111" spans="1:2" x14ac:dyDescent="0.25">
      <c r="A1111" s="4"/>
      <c r="B1111" s="2"/>
    </row>
    <row r="1112" spans="1:2" x14ac:dyDescent="0.25">
      <c r="A1112" s="4"/>
      <c r="B1112" s="2"/>
    </row>
    <row r="1113" spans="1:2" x14ac:dyDescent="0.25">
      <c r="A1113" s="4"/>
      <c r="B1113" s="2"/>
    </row>
    <row r="1114" spans="1:2" x14ac:dyDescent="0.25">
      <c r="A1114" s="4"/>
      <c r="B1114" s="2"/>
    </row>
    <row r="1115" spans="1:2" x14ac:dyDescent="0.25">
      <c r="A1115" s="4"/>
      <c r="B1115" s="2"/>
    </row>
    <row r="1116" spans="1:2" x14ac:dyDescent="0.25">
      <c r="A1116" s="4"/>
      <c r="B1116" s="2"/>
    </row>
    <row r="1117" spans="1:2" x14ac:dyDescent="0.25">
      <c r="A1117" s="4"/>
      <c r="B1117" s="2"/>
    </row>
    <row r="1118" spans="1:2" x14ac:dyDescent="0.25">
      <c r="A1118" s="4"/>
      <c r="B1118" s="2"/>
    </row>
    <row r="1119" spans="1:2" x14ac:dyDescent="0.25">
      <c r="A1119" s="4"/>
      <c r="B1119" s="2"/>
    </row>
    <row r="1120" spans="1:2" x14ac:dyDescent="0.25">
      <c r="A1120" s="4"/>
      <c r="B1120" s="2"/>
    </row>
    <row r="1121" spans="1:2" x14ac:dyDescent="0.25">
      <c r="A1121" s="4"/>
      <c r="B1121" s="2"/>
    </row>
    <row r="1122" spans="1:2" x14ac:dyDescent="0.25">
      <c r="A1122" s="4"/>
      <c r="B1122" s="2"/>
    </row>
    <row r="1123" spans="1:2" x14ac:dyDescent="0.25">
      <c r="A1123" s="4"/>
      <c r="B1123" s="2"/>
    </row>
    <row r="1124" spans="1:2" x14ac:dyDescent="0.25">
      <c r="A1124" s="4"/>
      <c r="B1124" s="2"/>
    </row>
    <row r="1125" spans="1:2" x14ac:dyDescent="0.25">
      <c r="A1125" s="4"/>
      <c r="B1125" s="2"/>
    </row>
    <row r="1126" spans="1:2" x14ac:dyDescent="0.25">
      <c r="A1126" s="4"/>
      <c r="B1126" s="2"/>
    </row>
    <row r="1127" spans="1:2" x14ac:dyDescent="0.25">
      <c r="A1127" s="4"/>
      <c r="B1127" s="2"/>
    </row>
    <row r="1128" spans="1:2" x14ac:dyDescent="0.25">
      <c r="A1128" s="4"/>
      <c r="B1128" s="2"/>
    </row>
    <row r="1129" spans="1:2" x14ac:dyDescent="0.25">
      <c r="A1129" s="4"/>
      <c r="B1129" s="2"/>
    </row>
    <row r="1130" spans="1:2" x14ac:dyDescent="0.25">
      <c r="A1130" s="4"/>
      <c r="B1130" s="2"/>
    </row>
    <row r="1131" spans="1:2" x14ac:dyDescent="0.25">
      <c r="A1131" s="4"/>
      <c r="B1131" s="2"/>
    </row>
    <row r="1132" spans="1:2" x14ac:dyDescent="0.25">
      <c r="A1132" s="4"/>
      <c r="B1132" s="2"/>
    </row>
    <row r="1133" spans="1:2" x14ac:dyDescent="0.25">
      <c r="A1133" s="4"/>
      <c r="B1133" s="2"/>
    </row>
    <row r="1134" spans="1:2" x14ac:dyDescent="0.25">
      <c r="A1134" s="4"/>
      <c r="B1134" s="2"/>
    </row>
    <row r="1135" spans="1:2" x14ac:dyDescent="0.25">
      <c r="A1135" s="4"/>
      <c r="B1135" s="2"/>
    </row>
    <row r="1136" spans="1:2" x14ac:dyDescent="0.25">
      <c r="A1136" s="4"/>
      <c r="B1136" s="2"/>
    </row>
    <row r="1137" spans="1:2" x14ac:dyDescent="0.25">
      <c r="A1137" s="4"/>
      <c r="B1137" s="2"/>
    </row>
    <row r="1138" spans="1:2" x14ac:dyDescent="0.25">
      <c r="A1138" s="4"/>
      <c r="B1138" s="2"/>
    </row>
    <row r="1139" spans="1:2" x14ac:dyDescent="0.25">
      <c r="A1139" s="4"/>
      <c r="B1139" s="2"/>
    </row>
    <row r="1140" spans="1:2" x14ac:dyDescent="0.25">
      <c r="A1140" s="4"/>
      <c r="B1140" s="2"/>
    </row>
    <row r="1141" spans="1:2" x14ac:dyDescent="0.25">
      <c r="A1141" s="4"/>
      <c r="B1141" s="2"/>
    </row>
    <row r="1142" spans="1:2" x14ac:dyDescent="0.25">
      <c r="A1142" s="4"/>
      <c r="B1142" s="2"/>
    </row>
    <row r="1143" spans="1:2" x14ac:dyDescent="0.25">
      <c r="A1143" s="4"/>
      <c r="B1143" s="2"/>
    </row>
    <row r="1144" spans="1:2" x14ac:dyDescent="0.25">
      <c r="A1144" s="4"/>
      <c r="B1144" s="2"/>
    </row>
    <row r="1145" spans="1:2" x14ac:dyDescent="0.25">
      <c r="A1145" s="4"/>
      <c r="B1145" s="2"/>
    </row>
    <row r="1146" spans="1:2" x14ac:dyDescent="0.25">
      <c r="A1146" s="4"/>
      <c r="B1146" s="2"/>
    </row>
    <row r="1147" spans="1:2" x14ac:dyDescent="0.25">
      <c r="A1147" s="4"/>
      <c r="B1147" s="2"/>
    </row>
    <row r="1148" spans="1:2" x14ac:dyDescent="0.25">
      <c r="A1148" s="4"/>
      <c r="B1148" s="2"/>
    </row>
    <row r="1149" spans="1:2" x14ac:dyDescent="0.25">
      <c r="A1149" s="4"/>
      <c r="B1149" s="2"/>
    </row>
    <row r="1150" spans="1:2" x14ac:dyDescent="0.25">
      <c r="A1150" s="4"/>
      <c r="B1150" s="2"/>
    </row>
    <row r="1151" spans="1:2" x14ac:dyDescent="0.25">
      <c r="A1151" s="4"/>
      <c r="B1151" s="2"/>
    </row>
    <row r="1152" spans="1:2" x14ac:dyDescent="0.25">
      <c r="A1152" s="4"/>
      <c r="B1152" s="2"/>
    </row>
    <row r="1153" spans="1:2" x14ac:dyDescent="0.25">
      <c r="A1153" s="4"/>
      <c r="B1153" s="2"/>
    </row>
    <row r="1154" spans="1:2" x14ac:dyDescent="0.25">
      <c r="A1154" s="4"/>
      <c r="B1154" s="2"/>
    </row>
    <row r="1155" spans="1:2" x14ac:dyDescent="0.25">
      <c r="A1155" s="4"/>
      <c r="B1155" s="2"/>
    </row>
    <row r="1156" spans="1:2" x14ac:dyDescent="0.25">
      <c r="A1156" s="4"/>
      <c r="B1156" s="2"/>
    </row>
    <row r="1157" spans="1:2" x14ac:dyDescent="0.25">
      <c r="A1157" s="4"/>
      <c r="B1157" s="2"/>
    </row>
    <row r="1158" spans="1:2" x14ac:dyDescent="0.25">
      <c r="A1158" s="4"/>
      <c r="B1158" s="2"/>
    </row>
    <row r="1159" spans="1:2" x14ac:dyDescent="0.25">
      <c r="A1159" s="4"/>
      <c r="B1159" s="2"/>
    </row>
    <row r="1160" spans="1:2" x14ac:dyDescent="0.25">
      <c r="A1160" s="4"/>
      <c r="B1160" s="2"/>
    </row>
    <row r="1161" spans="1:2" x14ac:dyDescent="0.25">
      <c r="A1161" s="4"/>
      <c r="B1161" s="2"/>
    </row>
    <row r="1162" spans="1:2" x14ac:dyDescent="0.25">
      <c r="A1162" s="4"/>
      <c r="B1162" s="2"/>
    </row>
    <row r="1163" spans="1:2" x14ac:dyDescent="0.25">
      <c r="A1163" s="4"/>
      <c r="B1163" s="2"/>
    </row>
    <row r="1164" spans="1:2" x14ac:dyDescent="0.25">
      <c r="A1164" s="4"/>
      <c r="B1164" s="2"/>
    </row>
    <row r="1165" spans="1:2" x14ac:dyDescent="0.25">
      <c r="A1165" s="4"/>
      <c r="B1165" s="2"/>
    </row>
    <row r="1166" spans="1:2" x14ac:dyDescent="0.25">
      <c r="A1166" s="4"/>
      <c r="B1166" s="2"/>
    </row>
    <row r="1167" spans="1:2" x14ac:dyDescent="0.25">
      <c r="A1167" s="4"/>
      <c r="B1167" s="2"/>
    </row>
    <row r="1168" spans="1:2" x14ac:dyDescent="0.25">
      <c r="A1168" s="4"/>
      <c r="B1168" s="2"/>
    </row>
    <row r="1169" spans="1:2" x14ac:dyDescent="0.25">
      <c r="A1169" s="4"/>
      <c r="B1169" s="2"/>
    </row>
    <row r="1170" spans="1:2" x14ac:dyDescent="0.25">
      <c r="A1170" s="4"/>
      <c r="B1170" s="2"/>
    </row>
    <row r="1171" spans="1:2" x14ac:dyDescent="0.25">
      <c r="A1171" s="4"/>
      <c r="B1171" s="2"/>
    </row>
    <row r="1172" spans="1:2" x14ac:dyDescent="0.25">
      <c r="A1172" s="4"/>
      <c r="B1172" s="2"/>
    </row>
    <row r="1173" spans="1:2" x14ac:dyDescent="0.25">
      <c r="A1173" s="4"/>
      <c r="B1173" s="2"/>
    </row>
    <row r="1174" spans="1:2" x14ac:dyDescent="0.25">
      <c r="A1174" s="4"/>
      <c r="B1174" s="2"/>
    </row>
    <row r="1175" spans="1:2" x14ac:dyDescent="0.25">
      <c r="A1175" s="4"/>
      <c r="B1175" s="2"/>
    </row>
    <row r="1176" spans="1:2" x14ac:dyDescent="0.25">
      <c r="A1176" s="4"/>
      <c r="B1176" s="2"/>
    </row>
    <row r="1177" spans="1:2" x14ac:dyDescent="0.25">
      <c r="A1177" s="4"/>
      <c r="B1177" s="2"/>
    </row>
    <row r="1178" spans="1:2" x14ac:dyDescent="0.25">
      <c r="A1178" s="4"/>
      <c r="B1178" s="2"/>
    </row>
    <row r="1179" spans="1:2" x14ac:dyDescent="0.25">
      <c r="A1179" s="4"/>
      <c r="B1179" s="2"/>
    </row>
    <row r="1180" spans="1:2" x14ac:dyDescent="0.25">
      <c r="A1180" s="4"/>
      <c r="B1180" s="2"/>
    </row>
    <row r="1181" spans="1:2" x14ac:dyDescent="0.25">
      <c r="A1181" s="4"/>
      <c r="B1181" s="2"/>
    </row>
    <row r="1182" spans="1:2" x14ac:dyDescent="0.25">
      <c r="A1182" s="4"/>
      <c r="B1182" s="2"/>
    </row>
    <row r="1183" spans="1:2" x14ac:dyDescent="0.25">
      <c r="A1183" s="4"/>
      <c r="B1183" s="2"/>
    </row>
    <row r="1184" spans="1:2" x14ac:dyDescent="0.25">
      <c r="A1184" s="4"/>
      <c r="B1184" s="2"/>
    </row>
    <row r="1185" spans="1:2" x14ac:dyDescent="0.25">
      <c r="A1185" s="4"/>
      <c r="B1185" s="2"/>
    </row>
    <row r="1186" spans="1:2" x14ac:dyDescent="0.25">
      <c r="A1186" s="4"/>
      <c r="B1186" s="2"/>
    </row>
    <row r="1187" spans="1:2" x14ac:dyDescent="0.25">
      <c r="A1187" s="4"/>
      <c r="B1187" s="2"/>
    </row>
    <row r="1188" spans="1:2" x14ac:dyDescent="0.25">
      <c r="A1188" s="4"/>
      <c r="B1188" s="2"/>
    </row>
    <row r="1189" spans="1:2" x14ac:dyDescent="0.25">
      <c r="A1189" s="4"/>
      <c r="B1189" s="2"/>
    </row>
    <row r="1190" spans="1:2" x14ac:dyDescent="0.25">
      <c r="A1190" s="4"/>
      <c r="B1190" s="2"/>
    </row>
    <row r="1191" spans="1:2" x14ac:dyDescent="0.25">
      <c r="A1191" s="4"/>
      <c r="B1191" s="2"/>
    </row>
    <row r="1192" spans="1:2" x14ac:dyDescent="0.25">
      <c r="A1192" s="4"/>
      <c r="B1192" s="2"/>
    </row>
    <row r="1193" spans="1:2" x14ac:dyDescent="0.25">
      <c r="A1193" s="4"/>
      <c r="B1193" s="2"/>
    </row>
    <row r="1194" spans="1:2" x14ac:dyDescent="0.25">
      <c r="A1194" s="4"/>
      <c r="B1194" s="2"/>
    </row>
    <row r="1195" spans="1:2" x14ac:dyDescent="0.25">
      <c r="A1195" s="4"/>
      <c r="B1195" s="2"/>
    </row>
    <row r="1196" spans="1:2" x14ac:dyDescent="0.25">
      <c r="A1196" s="4"/>
      <c r="B1196" s="2"/>
    </row>
    <row r="1197" spans="1:2" x14ac:dyDescent="0.25">
      <c r="A1197" s="4"/>
      <c r="B1197" s="2"/>
    </row>
    <row r="1198" spans="1:2" x14ac:dyDescent="0.25">
      <c r="A1198" s="4"/>
      <c r="B1198" s="2"/>
    </row>
    <row r="1199" spans="1:2" x14ac:dyDescent="0.25">
      <c r="A1199" s="4"/>
      <c r="B1199" s="2"/>
    </row>
    <row r="1200" spans="1:2" x14ac:dyDescent="0.25">
      <c r="A1200" s="4"/>
      <c r="B1200" s="2"/>
    </row>
    <row r="1201" spans="1:2" x14ac:dyDescent="0.25">
      <c r="A1201" s="4"/>
      <c r="B1201" s="2"/>
    </row>
    <row r="1202" spans="1:2" x14ac:dyDescent="0.25">
      <c r="A1202" s="4"/>
      <c r="B1202" s="2"/>
    </row>
    <row r="1203" spans="1:2" x14ac:dyDescent="0.25">
      <c r="A1203" s="4"/>
      <c r="B1203" s="2"/>
    </row>
    <row r="1204" spans="1:2" x14ac:dyDescent="0.25">
      <c r="A1204" s="4"/>
      <c r="B1204" s="2"/>
    </row>
    <row r="1205" spans="1:2" x14ac:dyDescent="0.25">
      <c r="A1205" s="4"/>
      <c r="B1205" s="2"/>
    </row>
    <row r="1206" spans="1:2" x14ac:dyDescent="0.25">
      <c r="A1206" s="4"/>
      <c r="B1206" s="2"/>
    </row>
    <row r="1207" spans="1:2" x14ac:dyDescent="0.25">
      <c r="A1207" s="4"/>
      <c r="B1207" s="2"/>
    </row>
    <row r="1208" spans="1:2" x14ac:dyDescent="0.25">
      <c r="A1208" s="4"/>
      <c r="B1208" s="2"/>
    </row>
    <row r="1209" spans="1:2" x14ac:dyDescent="0.25">
      <c r="A1209" s="4"/>
      <c r="B1209" s="2"/>
    </row>
    <row r="1210" spans="1:2" x14ac:dyDescent="0.25">
      <c r="A1210" s="4"/>
      <c r="B1210" s="2"/>
    </row>
    <row r="1211" spans="1:2" x14ac:dyDescent="0.25">
      <c r="A1211" s="4"/>
      <c r="B1211" s="2"/>
    </row>
    <row r="1212" spans="1:2" x14ac:dyDescent="0.25">
      <c r="A1212" s="4"/>
      <c r="B1212" s="2"/>
    </row>
    <row r="1213" spans="1:2" x14ac:dyDescent="0.25">
      <c r="A1213" s="4"/>
      <c r="B1213" s="2"/>
    </row>
    <row r="1214" spans="1:2" x14ac:dyDescent="0.25">
      <c r="A1214" s="4"/>
      <c r="B1214" s="2"/>
    </row>
    <row r="1215" spans="1:2" x14ac:dyDescent="0.25">
      <c r="A1215" s="4"/>
      <c r="B1215" s="2"/>
    </row>
    <row r="1216" spans="1:2" x14ac:dyDescent="0.25">
      <c r="A1216" s="4"/>
      <c r="B1216" s="2"/>
    </row>
    <row r="1217" spans="1:2" x14ac:dyDescent="0.25">
      <c r="A1217" s="4"/>
      <c r="B1217" s="2"/>
    </row>
    <row r="1218" spans="1:2" x14ac:dyDescent="0.25">
      <c r="A1218" s="4"/>
      <c r="B1218" s="2"/>
    </row>
    <row r="1219" spans="1:2" x14ac:dyDescent="0.25">
      <c r="A1219" s="4"/>
      <c r="B1219" s="2"/>
    </row>
    <row r="1220" spans="1:2" x14ac:dyDescent="0.25">
      <c r="A1220" s="4"/>
      <c r="B1220" s="2"/>
    </row>
    <row r="1221" spans="1:2" x14ac:dyDescent="0.25">
      <c r="A1221" s="4"/>
      <c r="B1221" s="2"/>
    </row>
    <row r="1222" spans="1:2" x14ac:dyDescent="0.25">
      <c r="A1222" s="4"/>
      <c r="B1222" s="2"/>
    </row>
    <row r="1223" spans="1:2" x14ac:dyDescent="0.25">
      <c r="A1223" s="4"/>
      <c r="B1223" s="2"/>
    </row>
    <row r="1224" spans="1:2" x14ac:dyDescent="0.25">
      <c r="A1224" s="4"/>
      <c r="B1224" s="2"/>
    </row>
    <row r="1225" spans="1:2" x14ac:dyDescent="0.25">
      <c r="A1225" s="4"/>
      <c r="B1225" s="2"/>
    </row>
    <row r="1226" spans="1:2" x14ac:dyDescent="0.25">
      <c r="A1226" s="4"/>
      <c r="B1226" s="2"/>
    </row>
    <row r="1227" spans="1:2" x14ac:dyDescent="0.25">
      <c r="A1227" s="4"/>
      <c r="B1227" s="2"/>
    </row>
    <row r="1228" spans="1:2" x14ac:dyDescent="0.25">
      <c r="A1228" s="4"/>
      <c r="B1228" s="2"/>
    </row>
    <row r="1229" spans="1:2" x14ac:dyDescent="0.25">
      <c r="A1229" s="4"/>
      <c r="B1229" s="2"/>
    </row>
    <row r="1230" spans="1:2" x14ac:dyDescent="0.25">
      <c r="A1230" s="4"/>
      <c r="B1230" s="2"/>
    </row>
    <row r="1231" spans="1:2" x14ac:dyDescent="0.25">
      <c r="A1231" s="4"/>
      <c r="B1231" s="2"/>
    </row>
    <row r="1232" spans="1:2" x14ac:dyDescent="0.25">
      <c r="A1232" s="4"/>
      <c r="B1232" s="2"/>
    </row>
    <row r="1233" spans="1:2" x14ac:dyDescent="0.25">
      <c r="A1233" s="4"/>
      <c r="B1233" s="2"/>
    </row>
    <row r="1234" spans="1:2" x14ac:dyDescent="0.25">
      <c r="A1234" s="4"/>
      <c r="B1234" s="2"/>
    </row>
    <row r="1235" spans="1:2" x14ac:dyDescent="0.25">
      <c r="A1235" s="4"/>
      <c r="B1235" s="2"/>
    </row>
    <row r="1236" spans="1:2" x14ac:dyDescent="0.25">
      <c r="A1236" s="4"/>
      <c r="B1236" s="2"/>
    </row>
    <row r="1237" spans="1:2" x14ac:dyDescent="0.25">
      <c r="A1237" s="4"/>
      <c r="B1237" s="2"/>
    </row>
    <row r="1238" spans="1:2" x14ac:dyDescent="0.25">
      <c r="A1238" s="4"/>
      <c r="B1238" s="2"/>
    </row>
    <row r="1239" spans="1:2" x14ac:dyDescent="0.25">
      <c r="A1239" s="4"/>
      <c r="B1239" s="2"/>
    </row>
    <row r="1240" spans="1:2" x14ac:dyDescent="0.25">
      <c r="A1240" s="4"/>
      <c r="B1240" s="2"/>
    </row>
    <row r="1241" spans="1:2" x14ac:dyDescent="0.25">
      <c r="A1241" s="4"/>
      <c r="B1241" s="2"/>
    </row>
    <row r="1242" spans="1:2" x14ac:dyDescent="0.25">
      <c r="A1242" s="4"/>
      <c r="B1242" s="2"/>
    </row>
    <row r="1243" spans="1:2" x14ac:dyDescent="0.25">
      <c r="A1243" s="4"/>
      <c r="B1243" s="2"/>
    </row>
    <row r="1244" spans="1:2" x14ac:dyDescent="0.25">
      <c r="A1244" s="4"/>
      <c r="B1244" s="2"/>
    </row>
    <row r="1245" spans="1:2" x14ac:dyDescent="0.25">
      <c r="A1245" s="4"/>
      <c r="B1245" s="2"/>
    </row>
    <row r="1246" spans="1:2" x14ac:dyDescent="0.25">
      <c r="A1246" s="4"/>
      <c r="B1246" s="2"/>
    </row>
    <row r="1247" spans="1:2" x14ac:dyDescent="0.25">
      <c r="A1247" s="4"/>
      <c r="B1247" s="2"/>
    </row>
    <row r="1248" spans="1:2" x14ac:dyDescent="0.25">
      <c r="A1248" s="4"/>
      <c r="B1248" s="2"/>
    </row>
    <row r="1249" spans="1:2" x14ac:dyDescent="0.25">
      <c r="A1249" s="4"/>
      <c r="B1249" s="2"/>
    </row>
    <row r="1250" spans="1:2" x14ac:dyDescent="0.25">
      <c r="A1250" s="4"/>
      <c r="B1250" s="2"/>
    </row>
    <row r="1251" spans="1:2" x14ac:dyDescent="0.25">
      <c r="A1251" s="4"/>
      <c r="B1251" s="2"/>
    </row>
    <row r="1252" spans="1:2" x14ac:dyDescent="0.25">
      <c r="A1252" s="4"/>
      <c r="B1252" s="2"/>
    </row>
    <row r="1253" spans="1:2" x14ac:dyDescent="0.25">
      <c r="A1253" s="4"/>
      <c r="B1253" s="2"/>
    </row>
    <row r="1254" spans="1:2" x14ac:dyDescent="0.25">
      <c r="A1254" s="4"/>
      <c r="B1254" s="2"/>
    </row>
    <row r="1255" spans="1:2" x14ac:dyDescent="0.25">
      <c r="A1255" s="4"/>
      <c r="B1255" s="2"/>
    </row>
    <row r="1256" spans="1:2" x14ac:dyDescent="0.25">
      <c r="A1256" s="4"/>
      <c r="B1256" s="2"/>
    </row>
    <row r="1257" spans="1:2" x14ac:dyDescent="0.25">
      <c r="A1257" s="4"/>
      <c r="B1257" s="2"/>
    </row>
    <row r="1258" spans="1:2" x14ac:dyDescent="0.25">
      <c r="A1258" s="4"/>
      <c r="B1258" s="2"/>
    </row>
    <row r="1259" spans="1:2" x14ac:dyDescent="0.25">
      <c r="A1259" s="4"/>
      <c r="B1259" s="2"/>
    </row>
    <row r="1260" spans="1:2" x14ac:dyDescent="0.25">
      <c r="A1260" s="4"/>
      <c r="B1260" s="2"/>
    </row>
    <row r="1261" spans="1:2" x14ac:dyDescent="0.25">
      <c r="A1261" s="4"/>
      <c r="B1261" s="2"/>
    </row>
    <row r="1262" spans="1:2" x14ac:dyDescent="0.25">
      <c r="A1262" s="4"/>
      <c r="B1262" s="2"/>
    </row>
    <row r="1263" spans="1:2" x14ac:dyDescent="0.25">
      <c r="A1263" s="4"/>
      <c r="B1263" s="2"/>
    </row>
    <row r="1264" spans="1:2" x14ac:dyDescent="0.25">
      <c r="A1264" s="4"/>
      <c r="B1264" s="2"/>
    </row>
    <row r="1265" spans="1:2" x14ac:dyDescent="0.25">
      <c r="A1265" s="4"/>
      <c r="B1265" s="2"/>
    </row>
    <row r="1266" spans="1:2" x14ac:dyDescent="0.25">
      <c r="A1266" s="4"/>
      <c r="B1266" s="2"/>
    </row>
    <row r="1267" spans="1:2" x14ac:dyDescent="0.25">
      <c r="A1267" s="4"/>
      <c r="B1267" s="2"/>
    </row>
    <row r="1268" spans="1:2" x14ac:dyDescent="0.25">
      <c r="A1268" s="4"/>
      <c r="B1268" s="2"/>
    </row>
    <row r="1269" spans="1:2" x14ac:dyDescent="0.25">
      <c r="A1269" s="4"/>
      <c r="B1269" s="2"/>
    </row>
    <row r="1270" spans="1:2" x14ac:dyDescent="0.25">
      <c r="A1270" s="4"/>
      <c r="B1270" s="2"/>
    </row>
    <row r="1271" spans="1:2" x14ac:dyDescent="0.25">
      <c r="A1271" s="4"/>
      <c r="B1271" s="2"/>
    </row>
    <row r="1272" spans="1:2" x14ac:dyDescent="0.25">
      <c r="A1272" s="4"/>
      <c r="B1272" s="2"/>
    </row>
    <row r="1273" spans="1:2" x14ac:dyDescent="0.25">
      <c r="A1273" s="4"/>
      <c r="B1273" s="2"/>
    </row>
    <row r="1274" spans="1:2" x14ac:dyDescent="0.25">
      <c r="A1274" s="4"/>
      <c r="B1274" s="2"/>
    </row>
  </sheetData>
  <mergeCells count="3">
    <mergeCell ref="A273:B273"/>
    <mergeCell ref="A274:B274"/>
    <mergeCell ref="A2:E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6" fitToHeight="9" orientation="portrait" r:id="rId1"/>
  <headerFooter alignWithMargins="0">
    <oddFooter>&amp;C&amp;12- &amp;P -</oddFooter>
  </headerFooter>
  <rowBreaks count="7" manualBreakCount="7">
    <brk id="40" max="4" man="1"/>
    <brk id="77" max="4" man="1"/>
    <brk id="139" max="4" man="1"/>
    <brk id="164" max="4" man="1"/>
    <brk id="192" max="4" man="1"/>
    <brk id="196" max="4" man="1"/>
    <brk id="229" max="4" man="1"/>
  </rowBreaks>
  <colBreaks count="1" manualBreakCount="1">
    <brk id="5" max="2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dochody</vt:lpstr>
      <vt:lpstr>dochody!Obszar_wydruku</vt:lpstr>
      <vt:lpstr>dochody!TABLE</vt:lpstr>
      <vt:lpstr>dochody!Tytuły_wydruku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</dc:title>
  <dc:creator>user</dc:creator>
  <cp:lastModifiedBy>finansowy4</cp:lastModifiedBy>
  <cp:lastPrinted>2022-03-02T11:28:12Z</cp:lastPrinted>
  <dcterms:created xsi:type="dcterms:W3CDTF">1999-10-15T12:25:45Z</dcterms:created>
  <dcterms:modified xsi:type="dcterms:W3CDTF">2022-03-02T11:28:21Z</dcterms:modified>
</cp:coreProperties>
</file>