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'Arkusz1'!$A$1:$T$62</definedName>
  </definedNames>
  <calcPr fullCalcOnLoad="1"/>
</workbook>
</file>

<file path=xl/sharedStrings.xml><?xml version="1.0" encoding="utf-8"?>
<sst xmlns="http://schemas.openxmlformats.org/spreadsheetml/2006/main" count="57" uniqueCount="45">
  <si>
    <t>Nazwa zadania</t>
  </si>
  <si>
    <t>ogółem</t>
  </si>
  <si>
    <t>dotacje</t>
  </si>
  <si>
    <t>śr. własne</t>
  </si>
  <si>
    <t>Nakłady 2004 prognoza</t>
  </si>
  <si>
    <t>Termin realizacji</t>
  </si>
  <si>
    <t>x</t>
  </si>
  <si>
    <t>60014 Drogi publiczne powiatowe z tego:</t>
  </si>
  <si>
    <t>* I etap odcinek Kodrąb-Kobiele Wlk.</t>
  </si>
  <si>
    <t>* II etap odcinek Kletnia-Kodrąb</t>
  </si>
  <si>
    <t>75405 dofinansowanie budowy KPP w Radomsku</t>
  </si>
  <si>
    <t>85111 Budowa Szpitala Powiatowego w Radomsku</t>
  </si>
  <si>
    <t>92116 komputeryzacja Biblioteki Powiatowej w Radomsku</t>
  </si>
  <si>
    <t>Ogółem:</t>
  </si>
  <si>
    <t>Plan nakładów inwestycyjnych na rok 2003 i lata następne</t>
  </si>
  <si>
    <t>Nakłady 2005 prognoza</t>
  </si>
  <si>
    <t>71015 zakup kserokopiarki dla PINB w Radomsku</t>
  </si>
  <si>
    <t>75020 Starostwo Powiatowe</t>
  </si>
  <si>
    <t>a/ położenie płytek ceram na II, III i IV p.</t>
  </si>
  <si>
    <t>85302 DPS Radziechowice</t>
  </si>
  <si>
    <t>* I etap Krzętów-Wielgomłyny</t>
  </si>
  <si>
    <t xml:space="preserve">* II etap Radomsko-Kobiele </t>
  </si>
  <si>
    <t>* III etap Kobiele-Wielgomłyny</t>
  </si>
  <si>
    <t>* III etap Kobiele-Żytno</t>
  </si>
  <si>
    <t>Załącznik nr 5</t>
  </si>
  <si>
    <t>a/ Modernizacja drogi Radomsko-Krzętów*</t>
  </si>
  <si>
    <t>85195- Pozostała działalność</t>
  </si>
  <si>
    <t>63001 Turystyka      - wyposażenie Ośrodka Informacji Turyst.</t>
  </si>
  <si>
    <t>* I etap modernizacja drogi w m. Krzywanice</t>
  </si>
  <si>
    <t>Rady Powiatu Radomszczańskiego</t>
  </si>
  <si>
    <t>Nakłady 2003 plan</t>
  </si>
  <si>
    <t>b/ wykonanie projektu budowlanego dostosowania placowki do wymogów</t>
  </si>
  <si>
    <t>a/ adaptacja pomieszczeń dla potrzeb OIOM Szpitala Powiatowego w Radomsku</t>
  </si>
  <si>
    <t>b/ adaptacja pomieszczeń Oddziału Reumatologii</t>
  </si>
  <si>
    <t>* etap Wolica-Brudzice</t>
  </si>
  <si>
    <t>b/ Modernizacja ciągu dróg 30551 i 30550 m. Brudzice</t>
  </si>
  <si>
    <t>c/ Modernizacja drogi Kletnia-Żytno</t>
  </si>
  <si>
    <t>d/ Modernizacja ul.Brzeźnickiej i Wieluńskiej w Dobryszycach</t>
  </si>
  <si>
    <t>e/ Modernizacja drogi Kamieńsk-Gorzędów</t>
  </si>
  <si>
    <t>f/ Modernizacja drogi Sulmierzyce-Radomsko</t>
  </si>
  <si>
    <t>g/ Modernizacja drogi Dobryszyce-Brudzice</t>
  </si>
  <si>
    <t>c/ zakup wyposażenia i sprzętu dla Szpitala Powiatowego w Radomsku</t>
  </si>
  <si>
    <t>do Uchwały nr VI/56/2003</t>
  </si>
  <si>
    <t>z dnia 27.03.2003 roku</t>
  </si>
  <si>
    <t>a/ zakup samochodu towarowego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</si>
</sst>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64"/>
  <sheetViews>
    <sheetView tabSelected="1" workbookViewId="0" topLeftCell="A10">
      <selection activeCell="U22" sqref="U22"/>
    </sheetView>
  </sheetViews>
  <sheetFormatPr defaultColWidth="9.00390625" defaultRowHeight="12.75"/>
  <cols>
    <col min="1" max="1" width="16.00390625" style="0" customWidth="1"/>
    <col min="2" max="2" width="9.875" style="0" hidden="1" customWidth="1"/>
    <col min="4" max="4" width="8.875" style="0" customWidth="1"/>
    <col min="5" max="5" width="8.625" style="0" customWidth="1"/>
    <col min="6" max="6" width="9.375" style="0" hidden="1" customWidth="1"/>
    <col min="7" max="7" width="8.25390625" style="0" hidden="1" customWidth="1"/>
    <col min="8" max="10" width="7.75390625" style="0" hidden="1" customWidth="1"/>
    <col min="11" max="11" width="9.00390625" style="0" hidden="1" customWidth="1"/>
    <col min="12" max="13" width="7.75390625" style="0" hidden="1" customWidth="1"/>
    <col min="14" max="14" width="8.625" style="0" customWidth="1"/>
    <col min="15" max="15" width="8.125" style="0" customWidth="1"/>
    <col min="16" max="16" width="8.00390625" style="0" customWidth="1"/>
    <col min="17" max="18" width="7.75390625" style="0" customWidth="1"/>
    <col min="19" max="19" width="8.375" style="0" customWidth="1"/>
  </cols>
  <sheetData>
    <row r="1" ht="12.75" hidden="1"/>
    <row r="2" ht="12.75" hidden="1"/>
    <row r="3" ht="12.75" hidden="1"/>
    <row r="4" ht="12.75" hidden="1"/>
    <row r="5" s="1" customFormat="1" ht="11.25" hidden="1"/>
    <row r="6" s="1" customFormat="1" ht="11.25" hidden="1"/>
    <row r="7" s="1" customFormat="1" ht="11.25" hidden="1"/>
    <row r="8" s="1" customFormat="1" ht="11.25" hidden="1"/>
    <row r="9" s="1" customFormat="1" ht="11.25" hidden="1"/>
    <row r="10" spans="18:20" s="8" customFormat="1" ht="9.75">
      <c r="R10" s="43" t="s">
        <v>24</v>
      </c>
      <c r="S10" s="43"/>
      <c r="T10" s="43"/>
    </row>
    <row r="11" spans="18:20" s="8" customFormat="1" ht="9.75">
      <c r="R11" s="44" t="s">
        <v>42</v>
      </c>
      <c r="S11" s="44"/>
      <c r="T11" s="44"/>
    </row>
    <row r="12" spans="18:20" s="8" customFormat="1" ht="9.75">
      <c r="R12" s="43" t="s">
        <v>29</v>
      </c>
      <c r="S12" s="43"/>
      <c r="T12" s="43"/>
    </row>
    <row r="13" spans="18:20" s="8" customFormat="1" ht="9.75">
      <c r="R13" s="43" t="s">
        <v>43</v>
      </c>
      <c r="S13" s="43"/>
      <c r="T13" s="43"/>
    </row>
    <row r="14" spans="18:20" s="1" customFormat="1" ht="11.25" hidden="1">
      <c r="R14" s="20"/>
      <c r="S14" s="20"/>
      <c r="T14" s="20"/>
    </row>
    <row r="15" spans="1:20" s="1" customFormat="1" ht="11.25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6" customFormat="1" ht="25.5" customHeight="1">
      <c r="A16" s="38" t="s">
        <v>0</v>
      </c>
      <c r="B16" s="38"/>
      <c r="C16" s="38" t="s">
        <v>30</v>
      </c>
      <c r="D16" s="38"/>
      <c r="E16" s="38"/>
      <c r="F16" s="38"/>
      <c r="G16" s="38"/>
      <c r="H16" s="38"/>
      <c r="I16" s="38"/>
      <c r="J16" s="39"/>
      <c r="K16" s="38"/>
      <c r="L16" s="38"/>
      <c r="M16" s="38"/>
      <c r="N16" s="38" t="s">
        <v>4</v>
      </c>
      <c r="O16" s="38"/>
      <c r="P16" s="38"/>
      <c r="Q16" s="38" t="s">
        <v>15</v>
      </c>
      <c r="R16" s="38"/>
      <c r="S16" s="38"/>
      <c r="T16" s="38" t="s">
        <v>5</v>
      </c>
    </row>
    <row r="17" spans="1:20" s="8" customFormat="1" ht="9.75">
      <c r="A17" s="38"/>
      <c r="B17" s="38"/>
      <c r="C17" s="7" t="s">
        <v>1</v>
      </c>
      <c r="D17" s="7" t="s">
        <v>2</v>
      </c>
      <c r="E17" s="7" t="s">
        <v>3</v>
      </c>
      <c r="F17" s="38"/>
      <c r="G17" s="7"/>
      <c r="H17" s="7"/>
      <c r="I17" s="7"/>
      <c r="J17" s="40"/>
      <c r="K17" s="7"/>
      <c r="L17" s="7"/>
      <c r="M17" s="7"/>
      <c r="N17" s="7" t="s">
        <v>1</v>
      </c>
      <c r="O17" s="7" t="s">
        <v>2</v>
      </c>
      <c r="P17" s="7" t="s">
        <v>3</v>
      </c>
      <c r="Q17" s="7" t="s">
        <v>1</v>
      </c>
      <c r="R17" s="7" t="s">
        <v>2</v>
      </c>
      <c r="S17" s="7" t="s">
        <v>3</v>
      </c>
      <c r="T17" s="38"/>
    </row>
    <row r="18" spans="1:20" s="11" customFormat="1" ht="27.75" customHeight="1" hidden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5"/>
    </row>
    <row r="19" spans="1:20" s="25" customFormat="1" ht="18">
      <c r="A19" s="22" t="s">
        <v>7</v>
      </c>
      <c r="B19" s="23"/>
      <c r="C19" s="23">
        <f>SUM(C20+C26+C30+C35+C36+C37+C41)</f>
        <v>1580243</v>
      </c>
      <c r="D19" s="23">
        <f>SUM(D20+D26+D30+D35+D36+D37+D41)</f>
        <v>258975</v>
      </c>
      <c r="E19" s="23">
        <f>SUM(E20+E26+E30+E35+E36+E37+E41)</f>
        <v>1321268</v>
      </c>
      <c r="F19" s="23">
        <f>SUM(F20+F24+F25+F26+F30++F34+F35+F36+F37+F39)</f>
        <v>0</v>
      </c>
      <c r="G19" s="23">
        <f>SUM(G20+G24+G25+G26+G30++G34+G35+G36+G37+G39)</f>
        <v>0</v>
      </c>
      <c r="H19" s="23">
        <f>SUM(H20+H24+H25+H26+H30++H34+H35+H36+H37+H39)</f>
        <v>0</v>
      </c>
      <c r="I19" s="23">
        <f>SUM(I20+I24+I25+I26+I30++I34+I35+I36+I37+I39)</f>
        <v>0</v>
      </c>
      <c r="J19" s="23"/>
      <c r="K19" s="23"/>
      <c r="L19" s="23"/>
      <c r="M19" s="23"/>
      <c r="N19" s="23">
        <f aca="true" t="shared" si="0" ref="N19:S19">SUM(N20+N26+N30+N35+N36+N37+N41)</f>
        <v>1750000</v>
      </c>
      <c r="O19" s="23">
        <f t="shared" si="0"/>
        <v>0</v>
      </c>
      <c r="P19" s="23">
        <f t="shared" si="0"/>
        <v>1750000</v>
      </c>
      <c r="Q19" s="23">
        <f t="shared" si="0"/>
        <v>1700000</v>
      </c>
      <c r="R19" s="23">
        <f t="shared" si="0"/>
        <v>0</v>
      </c>
      <c r="S19" s="23">
        <f t="shared" si="0"/>
        <v>1700000</v>
      </c>
      <c r="T19" s="24" t="s">
        <v>6</v>
      </c>
    </row>
    <row r="20" spans="1:20" s="30" customFormat="1" ht="21" customHeight="1">
      <c r="A20" s="27" t="s">
        <v>25</v>
      </c>
      <c r="B20" s="28"/>
      <c r="C20" s="28">
        <f>SUM(C21:C23)</f>
        <v>608975</v>
      </c>
      <c r="D20" s="28">
        <f aca="true" t="shared" si="1" ref="D20:S20">SUM(D21:D23)</f>
        <v>258975</v>
      </c>
      <c r="E20" s="28">
        <f t="shared" si="1"/>
        <v>350000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/>
      <c r="K20" s="28"/>
      <c r="L20" s="28"/>
      <c r="M20" s="28"/>
      <c r="N20" s="28">
        <f t="shared" si="1"/>
        <v>500000</v>
      </c>
      <c r="O20" s="28">
        <f t="shared" si="1"/>
        <v>0</v>
      </c>
      <c r="P20" s="28">
        <f t="shared" si="1"/>
        <v>500000</v>
      </c>
      <c r="Q20" s="28">
        <f t="shared" si="1"/>
        <v>500000</v>
      </c>
      <c r="R20" s="28">
        <f t="shared" si="1"/>
        <v>0</v>
      </c>
      <c r="S20" s="28">
        <f t="shared" si="1"/>
        <v>500000</v>
      </c>
      <c r="T20" s="32" t="s">
        <v>6</v>
      </c>
    </row>
    <row r="21" spans="1:20" s="15" customFormat="1" ht="21" customHeight="1">
      <c r="A21" s="12" t="s">
        <v>20</v>
      </c>
      <c r="B21" s="13"/>
      <c r="C21" s="13">
        <v>608975</v>
      </c>
      <c r="D21" s="13">
        <v>258975</v>
      </c>
      <c r="E21" s="13">
        <v>350000</v>
      </c>
      <c r="F21" s="13"/>
      <c r="G21" s="13"/>
      <c r="H21" s="13"/>
      <c r="I21" s="13"/>
      <c r="J21" s="13"/>
      <c r="K21" s="10"/>
      <c r="L21" s="13"/>
      <c r="M21" s="13"/>
      <c r="N21" s="13"/>
      <c r="O21" s="13"/>
      <c r="P21" s="13"/>
      <c r="Q21" s="13"/>
      <c r="R21" s="13"/>
      <c r="S21" s="13"/>
      <c r="T21" s="14">
        <v>2003</v>
      </c>
    </row>
    <row r="22" spans="1:20" s="15" customFormat="1" ht="21" customHeight="1">
      <c r="A22" s="12" t="s">
        <v>21</v>
      </c>
      <c r="B22" s="13"/>
      <c r="C22" s="13">
        <v>0</v>
      </c>
      <c r="D22" s="13">
        <v>0</v>
      </c>
      <c r="E22" s="13">
        <v>0</v>
      </c>
      <c r="F22" s="13"/>
      <c r="G22" s="13"/>
      <c r="H22" s="13"/>
      <c r="I22" s="13"/>
      <c r="J22" s="13"/>
      <c r="K22" s="10"/>
      <c r="L22" s="13"/>
      <c r="M22" s="13"/>
      <c r="N22" s="13">
        <v>500000</v>
      </c>
      <c r="O22" s="13"/>
      <c r="P22" s="13">
        <v>500000</v>
      </c>
      <c r="Q22" s="13"/>
      <c r="R22" s="13"/>
      <c r="S22" s="13"/>
      <c r="T22" s="14">
        <v>2004</v>
      </c>
    </row>
    <row r="23" spans="1:20" s="15" customFormat="1" ht="21" customHeight="1">
      <c r="A23" s="12" t="s">
        <v>22</v>
      </c>
      <c r="B23" s="13"/>
      <c r="C23" s="13">
        <v>0</v>
      </c>
      <c r="D23" s="13">
        <v>0</v>
      </c>
      <c r="E23" s="13">
        <v>0</v>
      </c>
      <c r="F23" s="13"/>
      <c r="G23" s="13"/>
      <c r="H23" s="13"/>
      <c r="I23" s="13"/>
      <c r="J23" s="13"/>
      <c r="K23" s="10"/>
      <c r="L23" s="13"/>
      <c r="M23" s="13"/>
      <c r="N23" s="13">
        <v>0</v>
      </c>
      <c r="O23" s="13">
        <v>0</v>
      </c>
      <c r="P23" s="13">
        <v>0</v>
      </c>
      <c r="Q23" s="13">
        <v>500000</v>
      </c>
      <c r="R23" s="13"/>
      <c r="S23" s="13">
        <v>500000</v>
      </c>
      <c r="T23" s="14">
        <v>2005</v>
      </c>
    </row>
    <row r="24" spans="1:20" s="30" customFormat="1" ht="9.75" hidden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31"/>
      <c r="L24" s="28"/>
      <c r="M24" s="28"/>
      <c r="N24" s="28"/>
      <c r="O24" s="28"/>
      <c r="P24" s="28"/>
      <c r="Q24" s="28"/>
      <c r="R24" s="28"/>
      <c r="S24" s="28"/>
      <c r="T24" s="29"/>
    </row>
    <row r="25" spans="1:20" s="30" customFormat="1" ht="9.75" hidden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31"/>
      <c r="L25" s="28"/>
      <c r="M25" s="28"/>
      <c r="N25" s="28"/>
      <c r="O25" s="28"/>
      <c r="P25" s="28"/>
      <c r="Q25" s="28"/>
      <c r="R25" s="28"/>
      <c r="S25" s="28"/>
      <c r="T25" s="29"/>
    </row>
    <row r="26" spans="1:20" s="30" customFormat="1" ht="29.25">
      <c r="A26" s="27" t="s">
        <v>35</v>
      </c>
      <c r="B26" s="28"/>
      <c r="C26" s="28">
        <f>SUM(C27:C29)</f>
        <v>0</v>
      </c>
      <c r="D26" s="28">
        <f aca="true" t="shared" si="2" ref="D26:S26">SUM(D27:D29)</f>
        <v>0</v>
      </c>
      <c r="E26" s="28">
        <f t="shared" si="2"/>
        <v>0</v>
      </c>
      <c r="F26" s="28">
        <f t="shared" si="2"/>
        <v>0</v>
      </c>
      <c r="G26" s="28">
        <f t="shared" si="2"/>
        <v>0</v>
      </c>
      <c r="H26" s="28">
        <f t="shared" si="2"/>
        <v>0</v>
      </c>
      <c r="I26" s="28">
        <f t="shared" si="2"/>
        <v>0</v>
      </c>
      <c r="J26" s="28"/>
      <c r="K26" s="28"/>
      <c r="L26" s="28"/>
      <c r="M26" s="28"/>
      <c r="N26" s="28">
        <f t="shared" si="2"/>
        <v>400000</v>
      </c>
      <c r="O26" s="28">
        <f t="shared" si="2"/>
        <v>0</v>
      </c>
      <c r="P26" s="28">
        <f t="shared" si="2"/>
        <v>400000</v>
      </c>
      <c r="Q26" s="28">
        <f t="shared" si="2"/>
        <v>400000</v>
      </c>
      <c r="R26" s="28">
        <f t="shared" si="2"/>
        <v>0</v>
      </c>
      <c r="S26" s="28">
        <f t="shared" si="2"/>
        <v>400000</v>
      </c>
      <c r="T26" s="29" t="s">
        <v>6</v>
      </c>
    </row>
    <row r="27" spans="1:20" s="15" customFormat="1" ht="9.75" hidden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0"/>
      <c r="L27" s="13"/>
      <c r="M27" s="13"/>
      <c r="N27" s="13"/>
      <c r="O27" s="13"/>
      <c r="P27" s="13"/>
      <c r="Q27" s="13"/>
      <c r="R27" s="13"/>
      <c r="S27" s="13"/>
      <c r="T27" s="14"/>
    </row>
    <row r="28" spans="1:20" s="15" customFormat="1" ht="9.75" hidden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0"/>
      <c r="L28" s="13"/>
      <c r="M28" s="13"/>
      <c r="N28" s="13"/>
      <c r="O28" s="13"/>
      <c r="P28" s="13"/>
      <c r="Q28" s="13"/>
      <c r="R28" s="13"/>
      <c r="S28" s="13"/>
      <c r="T28" s="14"/>
    </row>
    <row r="29" spans="1:20" s="15" customFormat="1" ht="9.75">
      <c r="A29" s="12" t="s">
        <v>34</v>
      </c>
      <c r="B29" s="13"/>
      <c r="C29" s="13">
        <v>0</v>
      </c>
      <c r="D29" s="13"/>
      <c r="E29" s="13"/>
      <c r="F29" s="13"/>
      <c r="G29" s="13"/>
      <c r="H29" s="13"/>
      <c r="I29" s="13"/>
      <c r="J29" s="13"/>
      <c r="K29" s="10"/>
      <c r="L29" s="13"/>
      <c r="M29" s="13"/>
      <c r="N29" s="13">
        <v>400000</v>
      </c>
      <c r="O29" s="13"/>
      <c r="P29" s="13">
        <v>400000</v>
      </c>
      <c r="Q29" s="13">
        <v>400000</v>
      </c>
      <c r="R29" s="13"/>
      <c r="S29" s="13">
        <v>400000</v>
      </c>
      <c r="T29" s="14">
        <v>2005</v>
      </c>
    </row>
    <row r="30" spans="1:20" s="30" customFormat="1" ht="19.5">
      <c r="A30" s="27" t="s">
        <v>36</v>
      </c>
      <c r="B30" s="28"/>
      <c r="C30" s="28">
        <f>SUM(C31:C33)</f>
        <v>500000</v>
      </c>
      <c r="D30" s="28">
        <f aca="true" t="shared" si="3" ref="D30:S30">SUM(D31:D33)</f>
        <v>0</v>
      </c>
      <c r="E30" s="28">
        <f t="shared" si="3"/>
        <v>500000</v>
      </c>
      <c r="F30" s="28">
        <f t="shared" si="3"/>
        <v>0</v>
      </c>
      <c r="G30" s="28">
        <f t="shared" si="3"/>
        <v>0</v>
      </c>
      <c r="H30" s="28">
        <f t="shared" si="3"/>
        <v>0</v>
      </c>
      <c r="I30" s="28">
        <f t="shared" si="3"/>
        <v>0</v>
      </c>
      <c r="J30" s="28"/>
      <c r="K30" s="28"/>
      <c r="L30" s="28"/>
      <c r="M30" s="28"/>
      <c r="N30" s="28">
        <f t="shared" si="3"/>
        <v>500000</v>
      </c>
      <c r="O30" s="28">
        <f t="shared" si="3"/>
        <v>0</v>
      </c>
      <c r="P30" s="28">
        <f t="shared" si="3"/>
        <v>500000</v>
      </c>
      <c r="Q30" s="28">
        <f t="shared" si="3"/>
        <v>500000</v>
      </c>
      <c r="R30" s="28">
        <f t="shared" si="3"/>
        <v>0</v>
      </c>
      <c r="S30" s="28">
        <f t="shared" si="3"/>
        <v>500000</v>
      </c>
      <c r="T30" s="29" t="s">
        <v>6</v>
      </c>
    </row>
    <row r="31" spans="1:20" s="19" customFormat="1" ht="19.5">
      <c r="A31" s="16" t="s">
        <v>8</v>
      </c>
      <c r="B31" s="17"/>
      <c r="C31" s="17">
        <v>500000</v>
      </c>
      <c r="D31" s="17"/>
      <c r="E31" s="17">
        <v>500000</v>
      </c>
      <c r="F31" s="17"/>
      <c r="G31" s="13"/>
      <c r="H31" s="17"/>
      <c r="I31" s="17"/>
      <c r="J31" s="17"/>
      <c r="K31" s="10"/>
      <c r="L31" s="17"/>
      <c r="M31" s="17"/>
      <c r="N31" s="17"/>
      <c r="O31" s="17"/>
      <c r="P31" s="17"/>
      <c r="Q31" s="17"/>
      <c r="R31" s="17"/>
      <c r="S31" s="17"/>
      <c r="T31" s="18">
        <v>2003</v>
      </c>
    </row>
    <row r="32" spans="1:20" s="19" customFormat="1" ht="18" customHeight="1">
      <c r="A32" s="16" t="s">
        <v>9</v>
      </c>
      <c r="B32" s="17"/>
      <c r="C32" s="17">
        <v>0</v>
      </c>
      <c r="D32" s="17"/>
      <c r="E32" s="17"/>
      <c r="F32" s="17"/>
      <c r="G32" s="13"/>
      <c r="H32" s="17"/>
      <c r="I32" s="17"/>
      <c r="J32" s="17"/>
      <c r="K32" s="10"/>
      <c r="L32" s="17"/>
      <c r="M32" s="17"/>
      <c r="N32" s="17">
        <v>500000</v>
      </c>
      <c r="O32" s="17"/>
      <c r="P32" s="17">
        <v>500000</v>
      </c>
      <c r="Q32" s="17"/>
      <c r="R32" s="17"/>
      <c r="S32" s="17"/>
      <c r="T32" s="18">
        <v>2004</v>
      </c>
    </row>
    <row r="33" spans="1:20" s="19" customFormat="1" ht="18" customHeight="1">
      <c r="A33" s="16" t="s">
        <v>23</v>
      </c>
      <c r="B33" s="17"/>
      <c r="C33" s="17">
        <v>0</v>
      </c>
      <c r="D33" s="17"/>
      <c r="E33" s="17"/>
      <c r="F33" s="17"/>
      <c r="G33" s="13"/>
      <c r="H33" s="17"/>
      <c r="I33" s="17"/>
      <c r="J33" s="17"/>
      <c r="K33" s="10"/>
      <c r="L33" s="17"/>
      <c r="M33" s="17"/>
      <c r="N33" s="17">
        <v>0</v>
      </c>
      <c r="O33" s="17"/>
      <c r="P33" s="17"/>
      <c r="Q33" s="17">
        <v>500000</v>
      </c>
      <c r="R33" s="17"/>
      <c r="S33" s="17">
        <v>500000</v>
      </c>
      <c r="T33" s="18">
        <v>2005</v>
      </c>
    </row>
    <row r="34" spans="1:20" s="30" customFormat="1" ht="29.25" customHeight="1" hidden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31"/>
      <c r="L34" s="28"/>
      <c r="M34" s="28"/>
      <c r="N34" s="28"/>
      <c r="O34" s="28"/>
      <c r="P34" s="28"/>
      <c r="Q34" s="28"/>
      <c r="R34" s="28"/>
      <c r="S34" s="28"/>
      <c r="T34" s="29"/>
    </row>
    <row r="35" spans="1:20" s="30" customFormat="1" ht="42" customHeight="1">
      <c r="A35" s="27" t="s">
        <v>37</v>
      </c>
      <c r="B35" s="28"/>
      <c r="C35" s="28">
        <v>196268</v>
      </c>
      <c r="D35" s="28"/>
      <c r="E35" s="28">
        <v>196268</v>
      </c>
      <c r="F35" s="28"/>
      <c r="G35" s="28"/>
      <c r="H35" s="28"/>
      <c r="I35" s="28"/>
      <c r="J35" s="28"/>
      <c r="K35" s="31"/>
      <c r="L35" s="28"/>
      <c r="M35" s="28"/>
      <c r="N35" s="28"/>
      <c r="O35" s="28"/>
      <c r="P35" s="28"/>
      <c r="Q35" s="28"/>
      <c r="R35" s="28"/>
      <c r="S35" s="28"/>
      <c r="T35" s="29">
        <v>2003</v>
      </c>
    </row>
    <row r="36" spans="1:20" s="30" customFormat="1" ht="24" customHeight="1">
      <c r="A36" s="27" t="s">
        <v>38</v>
      </c>
      <c r="B36" s="28"/>
      <c r="C36" s="28">
        <v>0</v>
      </c>
      <c r="D36" s="28"/>
      <c r="E36" s="28">
        <v>0</v>
      </c>
      <c r="F36" s="28"/>
      <c r="G36" s="28"/>
      <c r="H36" s="28"/>
      <c r="I36" s="28"/>
      <c r="J36" s="28"/>
      <c r="K36" s="31"/>
      <c r="L36" s="28"/>
      <c r="M36" s="28"/>
      <c r="N36" s="28">
        <v>50000</v>
      </c>
      <c r="O36" s="28"/>
      <c r="P36" s="28">
        <v>50000</v>
      </c>
      <c r="Q36" s="28">
        <v>0</v>
      </c>
      <c r="R36" s="28"/>
      <c r="S36" s="28"/>
      <c r="T36" s="29">
        <v>2004</v>
      </c>
    </row>
    <row r="37" spans="1:20" s="30" customFormat="1" ht="18.75" customHeight="1">
      <c r="A37" s="27" t="s">
        <v>39</v>
      </c>
      <c r="B37" s="28"/>
      <c r="C37" s="28">
        <f>SUM(C38)</f>
        <v>275000</v>
      </c>
      <c r="D37" s="28">
        <f aca="true" t="shared" si="4" ref="D37:S37">SUM(D38)</f>
        <v>0</v>
      </c>
      <c r="E37" s="28">
        <f t="shared" si="4"/>
        <v>275000</v>
      </c>
      <c r="F37" s="28">
        <f t="shared" si="4"/>
        <v>0</v>
      </c>
      <c r="G37" s="28">
        <f t="shared" si="4"/>
        <v>0</v>
      </c>
      <c r="H37" s="28">
        <f t="shared" si="4"/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  <c r="M37" s="28">
        <f t="shared" si="4"/>
        <v>0</v>
      </c>
      <c r="N37" s="28">
        <f t="shared" si="4"/>
        <v>150000</v>
      </c>
      <c r="O37" s="28">
        <f t="shared" si="4"/>
        <v>0</v>
      </c>
      <c r="P37" s="28">
        <f t="shared" si="4"/>
        <v>150000</v>
      </c>
      <c r="Q37" s="28">
        <f t="shared" si="4"/>
        <v>200000</v>
      </c>
      <c r="R37" s="28">
        <f t="shared" si="4"/>
        <v>0</v>
      </c>
      <c r="S37" s="28">
        <f t="shared" si="4"/>
        <v>200000</v>
      </c>
      <c r="T37" s="29">
        <v>2008</v>
      </c>
    </row>
    <row r="38" spans="1:20" s="19" customFormat="1" ht="18.75" customHeight="1">
      <c r="A38" s="16" t="s">
        <v>28</v>
      </c>
      <c r="B38" s="17"/>
      <c r="C38" s="17">
        <v>275000</v>
      </c>
      <c r="D38" s="17"/>
      <c r="E38" s="17">
        <v>275000</v>
      </c>
      <c r="F38" s="17"/>
      <c r="G38" s="17"/>
      <c r="H38" s="17"/>
      <c r="I38" s="17"/>
      <c r="J38" s="17"/>
      <c r="K38" s="10"/>
      <c r="L38" s="17"/>
      <c r="M38" s="17"/>
      <c r="N38" s="17">
        <v>150000</v>
      </c>
      <c r="O38" s="17"/>
      <c r="P38" s="17">
        <v>150000</v>
      </c>
      <c r="Q38" s="17">
        <v>200000</v>
      </c>
      <c r="R38" s="17"/>
      <c r="S38" s="17">
        <v>200000</v>
      </c>
      <c r="T38" s="18">
        <v>2008</v>
      </c>
    </row>
    <row r="39" spans="1:20" s="30" customFormat="1" ht="35.25" customHeight="1" hidden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31"/>
      <c r="L39" s="28"/>
      <c r="M39" s="28"/>
      <c r="N39" s="28"/>
      <c r="O39" s="28"/>
      <c r="P39" s="28"/>
      <c r="Q39" s="28"/>
      <c r="R39" s="28"/>
      <c r="S39" s="28"/>
      <c r="T39" s="29"/>
    </row>
    <row r="40" spans="1:20" s="11" customFormat="1" ht="27" hidden="1">
      <c r="A40" s="9" t="s">
        <v>16</v>
      </c>
      <c r="B40" s="10"/>
      <c r="C40" s="10">
        <v>0</v>
      </c>
      <c r="D40" s="10"/>
      <c r="E40" s="10"/>
      <c r="F40" s="10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5">
        <v>2002</v>
      </c>
    </row>
    <row r="41" spans="1:20" s="36" customFormat="1" ht="18">
      <c r="A41" s="33" t="s">
        <v>40</v>
      </c>
      <c r="B41" s="31"/>
      <c r="C41" s="31">
        <v>0</v>
      </c>
      <c r="D41" s="31"/>
      <c r="E41" s="31">
        <v>0</v>
      </c>
      <c r="F41" s="31"/>
      <c r="G41" s="34"/>
      <c r="H41" s="31"/>
      <c r="I41" s="31"/>
      <c r="J41" s="31"/>
      <c r="K41" s="31"/>
      <c r="L41" s="31"/>
      <c r="M41" s="31"/>
      <c r="N41" s="31">
        <v>150000</v>
      </c>
      <c r="O41" s="31"/>
      <c r="P41" s="31">
        <v>150000</v>
      </c>
      <c r="Q41" s="31">
        <v>100000</v>
      </c>
      <c r="R41" s="31"/>
      <c r="S41" s="31">
        <v>100000</v>
      </c>
      <c r="T41" s="35">
        <v>2006</v>
      </c>
    </row>
    <row r="42" spans="1:20" s="25" customFormat="1" ht="27">
      <c r="A42" s="22" t="s">
        <v>27</v>
      </c>
      <c r="B42" s="23"/>
      <c r="C42" s="23">
        <v>8619</v>
      </c>
      <c r="D42" s="23">
        <v>8619</v>
      </c>
      <c r="E42" s="23">
        <v>0</v>
      </c>
      <c r="F42" s="23"/>
      <c r="G42" s="26"/>
      <c r="H42" s="23"/>
      <c r="I42" s="23"/>
      <c r="J42" s="23"/>
      <c r="K42" s="23"/>
      <c r="L42" s="23"/>
      <c r="M42" s="23"/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4">
        <v>2003</v>
      </c>
    </row>
    <row r="43" spans="1:20" s="25" customFormat="1" ht="18">
      <c r="A43" s="22" t="s">
        <v>17</v>
      </c>
      <c r="B43" s="23"/>
      <c r="C43" s="23">
        <f aca="true" t="shared" si="5" ref="C43:S43">SUM(C44:C46)</f>
        <v>50000</v>
      </c>
      <c r="D43" s="23">
        <f t="shared" si="5"/>
        <v>0</v>
      </c>
      <c r="E43" s="23">
        <f t="shared" si="5"/>
        <v>50000</v>
      </c>
      <c r="F43" s="23">
        <f t="shared" si="5"/>
        <v>0</v>
      </c>
      <c r="G43" s="23">
        <f t="shared" si="5"/>
        <v>0</v>
      </c>
      <c r="H43" s="23">
        <f t="shared" si="5"/>
        <v>0</v>
      </c>
      <c r="I43" s="23">
        <f t="shared" si="5"/>
        <v>0</v>
      </c>
      <c r="J43" s="23"/>
      <c r="K43" s="23"/>
      <c r="L43" s="23"/>
      <c r="M43" s="23"/>
      <c r="N43" s="23">
        <f t="shared" si="5"/>
        <v>0</v>
      </c>
      <c r="O43" s="23">
        <f t="shared" si="5"/>
        <v>0</v>
      </c>
      <c r="P43" s="23">
        <f t="shared" si="5"/>
        <v>0</v>
      </c>
      <c r="Q43" s="23">
        <f t="shared" si="5"/>
        <v>0</v>
      </c>
      <c r="R43" s="23">
        <f t="shared" si="5"/>
        <v>0</v>
      </c>
      <c r="S43" s="23">
        <f t="shared" si="5"/>
        <v>0</v>
      </c>
      <c r="T43" s="24" t="s">
        <v>6</v>
      </c>
    </row>
    <row r="44" spans="1:20" s="19" customFormat="1" ht="19.5">
      <c r="A44" s="16" t="s">
        <v>18</v>
      </c>
      <c r="B44" s="17"/>
      <c r="C44" s="17">
        <v>50000</v>
      </c>
      <c r="D44" s="17">
        <v>0</v>
      </c>
      <c r="E44" s="17">
        <v>50000</v>
      </c>
      <c r="F44" s="17"/>
      <c r="G44" s="17"/>
      <c r="H44" s="17"/>
      <c r="I44" s="17"/>
      <c r="J44" s="17"/>
      <c r="K44" s="10"/>
      <c r="L44" s="17"/>
      <c r="M44" s="17"/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8">
        <v>2003</v>
      </c>
    </row>
    <row r="45" spans="1:20" s="19" customFormat="1" ht="9.75" hidden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0"/>
      <c r="L45" s="17"/>
      <c r="M45" s="17"/>
      <c r="N45" s="17"/>
      <c r="O45" s="17"/>
      <c r="P45" s="17"/>
      <c r="Q45" s="17"/>
      <c r="R45" s="17"/>
      <c r="S45" s="17"/>
      <c r="T45" s="18"/>
    </row>
    <row r="46" spans="1:20" s="19" customFormat="1" ht="9.75" hidden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0"/>
      <c r="L46" s="17"/>
      <c r="M46" s="17"/>
      <c r="N46" s="17"/>
      <c r="O46" s="17"/>
      <c r="P46" s="17"/>
      <c r="Q46" s="17"/>
      <c r="R46" s="17"/>
      <c r="S46" s="17"/>
      <c r="T46" s="18"/>
    </row>
    <row r="47" spans="1:20" s="25" customFormat="1" ht="27.75" customHeight="1">
      <c r="A47" s="22" t="s">
        <v>10</v>
      </c>
      <c r="B47" s="23"/>
      <c r="C47" s="23">
        <v>100000</v>
      </c>
      <c r="D47" s="23">
        <v>0</v>
      </c>
      <c r="E47" s="23">
        <v>100000</v>
      </c>
      <c r="F47" s="23"/>
      <c r="G47" s="26"/>
      <c r="H47" s="23"/>
      <c r="I47" s="23"/>
      <c r="J47" s="23"/>
      <c r="K47" s="23"/>
      <c r="L47" s="23"/>
      <c r="M47" s="23"/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4">
        <v>2003</v>
      </c>
    </row>
    <row r="48" spans="1:20" s="11" customFormat="1" ht="47.25" customHeight="1" hidden="1">
      <c r="A48" s="9"/>
      <c r="B48" s="10"/>
      <c r="C48" s="10"/>
      <c r="D48" s="10"/>
      <c r="E48" s="10"/>
      <c r="F48" s="10"/>
      <c r="G48" s="13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"/>
    </row>
    <row r="49" spans="1:20" s="25" customFormat="1" ht="28.5" customHeight="1">
      <c r="A49" s="22" t="s">
        <v>11</v>
      </c>
      <c r="B49" s="23"/>
      <c r="C49" s="23">
        <v>9004246</v>
      </c>
      <c r="D49" s="23">
        <v>9000000</v>
      </c>
      <c r="E49" s="23">
        <v>4246</v>
      </c>
      <c r="F49" s="23"/>
      <c r="G49" s="26"/>
      <c r="H49" s="23"/>
      <c r="I49" s="23"/>
      <c r="J49" s="23"/>
      <c r="K49" s="23"/>
      <c r="L49" s="23"/>
      <c r="M49" s="23"/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4">
        <v>2003</v>
      </c>
    </row>
    <row r="50" spans="1:20" s="25" customFormat="1" ht="39.75" customHeight="1">
      <c r="A50" s="22" t="s">
        <v>26</v>
      </c>
      <c r="B50" s="23"/>
      <c r="C50" s="23">
        <f>SUM(C51:C55)</f>
        <v>862000</v>
      </c>
      <c r="D50" s="23">
        <f aca="true" t="shared" si="6" ref="D50:S50">SUM(D51:D55)</f>
        <v>0</v>
      </c>
      <c r="E50" s="23">
        <f t="shared" si="6"/>
        <v>862000</v>
      </c>
      <c r="F50" s="23">
        <f t="shared" si="6"/>
        <v>0</v>
      </c>
      <c r="G50" s="23">
        <f t="shared" si="6"/>
        <v>0</v>
      </c>
      <c r="H50" s="23">
        <f t="shared" si="6"/>
        <v>0</v>
      </c>
      <c r="I50" s="23">
        <f t="shared" si="6"/>
        <v>0</v>
      </c>
      <c r="J50" s="23">
        <f t="shared" si="6"/>
        <v>0</v>
      </c>
      <c r="K50" s="23">
        <f t="shared" si="6"/>
        <v>0</v>
      </c>
      <c r="L50" s="23">
        <f t="shared" si="6"/>
        <v>0</v>
      </c>
      <c r="M50" s="23">
        <f t="shared" si="6"/>
        <v>0</v>
      </c>
      <c r="N50" s="23">
        <f t="shared" si="6"/>
        <v>0</v>
      </c>
      <c r="O50" s="23">
        <f t="shared" si="6"/>
        <v>0</v>
      </c>
      <c r="P50" s="23">
        <f t="shared" si="6"/>
        <v>0</v>
      </c>
      <c r="Q50" s="23">
        <f t="shared" si="6"/>
        <v>0</v>
      </c>
      <c r="R50" s="23">
        <f t="shared" si="6"/>
        <v>0</v>
      </c>
      <c r="S50" s="23">
        <f t="shared" si="6"/>
        <v>0</v>
      </c>
      <c r="T50" s="37" t="s">
        <v>6</v>
      </c>
    </row>
    <row r="51" spans="1:20" s="11" customFormat="1" ht="35.25" customHeight="1" hidden="1">
      <c r="A51" s="9"/>
      <c r="B51" s="10"/>
      <c r="C51" s="10"/>
      <c r="D51" s="10"/>
      <c r="E51" s="10"/>
      <c r="F51" s="10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"/>
    </row>
    <row r="52" spans="1:20" s="11" customFormat="1" ht="50.25" customHeight="1">
      <c r="A52" s="9" t="s">
        <v>32</v>
      </c>
      <c r="B52" s="10"/>
      <c r="C52" s="10">
        <v>50000</v>
      </c>
      <c r="D52" s="10">
        <v>0</v>
      </c>
      <c r="E52" s="10">
        <v>50000</v>
      </c>
      <c r="F52" s="10"/>
      <c r="G52" s="13"/>
      <c r="H52" s="10"/>
      <c r="I52" s="10"/>
      <c r="J52" s="10"/>
      <c r="K52" s="10"/>
      <c r="L52" s="10"/>
      <c r="M52" s="10"/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5">
        <v>2003</v>
      </c>
    </row>
    <row r="53" spans="1:20" s="11" customFormat="1" ht="31.5" customHeight="1" hidden="1">
      <c r="A53" s="9"/>
      <c r="B53" s="10"/>
      <c r="C53" s="10"/>
      <c r="D53" s="10"/>
      <c r="E53" s="10"/>
      <c r="F53" s="10"/>
      <c r="G53" s="1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"/>
    </row>
    <row r="54" spans="1:20" s="11" customFormat="1" ht="31.5" customHeight="1">
      <c r="A54" s="9" t="s">
        <v>33</v>
      </c>
      <c r="B54" s="10"/>
      <c r="C54" s="10">
        <v>12000</v>
      </c>
      <c r="D54" s="10">
        <v>0</v>
      </c>
      <c r="E54" s="10">
        <v>12000</v>
      </c>
      <c r="F54" s="10"/>
      <c r="G54" s="13"/>
      <c r="H54" s="10"/>
      <c r="I54" s="10"/>
      <c r="J54" s="10"/>
      <c r="K54" s="10"/>
      <c r="L54" s="10"/>
      <c r="M54" s="10"/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5">
        <v>2003</v>
      </c>
    </row>
    <row r="55" spans="1:20" s="11" customFormat="1" ht="42" customHeight="1">
      <c r="A55" s="9" t="s">
        <v>41</v>
      </c>
      <c r="B55" s="10"/>
      <c r="C55" s="10">
        <v>800000</v>
      </c>
      <c r="D55" s="10">
        <v>0</v>
      </c>
      <c r="E55" s="10">
        <v>800000</v>
      </c>
      <c r="F55" s="10"/>
      <c r="G55" s="13"/>
      <c r="H55" s="10"/>
      <c r="I55" s="10"/>
      <c r="J55" s="10"/>
      <c r="K55" s="10"/>
      <c r="L55" s="10"/>
      <c r="M55" s="10"/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5">
        <v>2003</v>
      </c>
    </row>
    <row r="56" spans="1:20" s="25" customFormat="1" ht="27">
      <c r="A56" s="22" t="s">
        <v>12</v>
      </c>
      <c r="B56" s="23"/>
      <c r="C56" s="23">
        <v>21000</v>
      </c>
      <c r="D56" s="23">
        <v>0</v>
      </c>
      <c r="E56" s="23">
        <v>21000</v>
      </c>
      <c r="F56" s="23"/>
      <c r="G56" s="26"/>
      <c r="H56" s="23"/>
      <c r="I56" s="23"/>
      <c r="J56" s="23"/>
      <c r="K56" s="23"/>
      <c r="L56" s="23"/>
      <c r="M56" s="23"/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4">
        <v>2003</v>
      </c>
    </row>
    <row r="57" spans="1:20" s="25" customFormat="1" ht="18">
      <c r="A57" s="22" t="s">
        <v>19</v>
      </c>
      <c r="B57" s="23"/>
      <c r="C57" s="23">
        <f>SUM(C58:C61)</f>
        <v>140000</v>
      </c>
      <c r="D57" s="23">
        <f aca="true" t="shared" si="7" ref="D57:S57">SUM(D58:D61)</f>
        <v>0</v>
      </c>
      <c r="E57" s="23">
        <f t="shared" si="7"/>
        <v>140000</v>
      </c>
      <c r="F57" s="23">
        <f t="shared" si="7"/>
        <v>0</v>
      </c>
      <c r="G57" s="23">
        <f t="shared" si="7"/>
        <v>0</v>
      </c>
      <c r="H57" s="23">
        <f t="shared" si="7"/>
        <v>0</v>
      </c>
      <c r="I57" s="23">
        <f t="shared" si="7"/>
        <v>0</v>
      </c>
      <c r="J57" s="23"/>
      <c r="K57" s="23"/>
      <c r="L57" s="23"/>
      <c r="M57" s="23"/>
      <c r="N57" s="23">
        <f t="shared" si="7"/>
        <v>1625000</v>
      </c>
      <c r="O57" s="23">
        <f t="shared" si="7"/>
        <v>0</v>
      </c>
      <c r="P57" s="23">
        <f t="shared" si="7"/>
        <v>1625000</v>
      </c>
      <c r="Q57" s="23">
        <f t="shared" si="7"/>
        <v>0</v>
      </c>
      <c r="R57" s="23">
        <f t="shared" si="7"/>
        <v>0</v>
      </c>
      <c r="S57" s="23">
        <f t="shared" si="7"/>
        <v>0</v>
      </c>
      <c r="T57" s="24" t="s">
        <v>6</v>
      </c>
    </row>
    <row r="58" spans="1:20" s="19" customFormat="1" ht="9.75" hidden="1">
      <c r="A58" s="16"/>
      <c r="B58" s="21"/>
      <c r="C58" s="21"/>
      <c r="D58" s="21"/>
      <c r="E58" s="21"/>
      <c r="F58" s="21"/>
      <c r="G58" s="21"/>
      <c r="H58" s="21"/>
      <c r="I58" s="21"/>
      <c r="J58" s="21"/>
      <c r="K58" s="10"/>
      <c r="L58" s="21"/>
      <c r="M58" s="21"/>
      <c r="N58" s="21"/>
      <c r="O58" s="21"/>
      <c r="P58" s="21"/>
      <c r="Q58" s="21"/>
      <c r="R58" s="21"/>
      <c r="S58" s="21"/>
      <c r="T58" s="18"/>
    </row>
    <row r="59" spans="1:20" s="19" customFormat="1" ht="9.75" hidden="1">
      <c r="A59" s="16"/>
      <c r="B59" s="21"/>
      <c r="C59" s="21"/>
      <c r="D59" s="21"/>
      <c r="E59" s="21"/>
      <c r="F59" s="21"/>
      <c r="G59" s="21"/>
      <c r="H59" s="21"/>
      <c r="I59" s="21"/>
      <c r="J59" s="21"/>
      <c r="K59" s="10"/>
      <c r="L59" s="21"/>
      <c r="M59" s="21"/>
      <c r="N59" s="21"/>
      <c r="O59" s="21"/>
      <c r="P59" s="21"/>
      <c r="Q59" s="21"/>
      <c r="R59" s="21"/>
      <c r="S59" s="21"/>
      <c r="T59" s="18"/>
    </row>
    <row r="60" spans="1:20" s="19" customFormat="1" ht="19.5">
      <c r="A60" s="16" t="s">
        <v>44</v>
      </c>
      <c r="B60" s="21"/>
      <c r="C60" s="21">
        <v>90000</v>
      </c>
      <c r="D60" s="21"/>
      <c r="E60" s="21">
        <v>90000</v>
      </c>
      <c r="F60" s="21"/>
      <c r="G60" s="21"/>
      <c r="H60" s="21"/>
      <c r="I60" s="21"/>
      <c r="J60" s="21"/>
      <c r="K60" s="10"/>
      <c r="L60" s="21"/>
      <c r="M60" s="21"/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18">
        <v>2003</v>
      </c>
    </row>
    <row r="61" spans="1:20" s="19" customFormat="1" ht="42" customHeight="1">
      <c r="A61" s="16" t="s">
        <v>31</v>
      </c>
      <c r="B61" s="21"/>
      <c r="C61" s="21">
        <v>50000</v>
      </c>
      <c r="D61" s="21">
        <v>0</v>
      </c>
      <c r="E61" s="21">
        <v>50000</v>
      </c>
      <c r="F61" s="21"/>
      <c r="G61" s="21"/>
      <c r="H61" s="21"/>
      <c r="I61" s="21"/>
      <c r="J61" s="21"/>
      <c r="K61" s="10"/>
      <c r="L61" s="21"/>
      <c r="M61" s="21"/>
      <c r="N61" s="21">
        <v>1625000</v>
      </c>
      <c r="O61" s="21">
        <v>0</v>
      </c>
      <c r="P61" s="21">
        <v>1625000</v>
      </c>
      <c r="Q61" s="21">
        <v>0</v>
      </c>
      <c r="R61" s="21">
        <v>0</v>
      </c>
      <c r="S61" s="21">
        <v>0</v>
      </c>
      <c r="T61" s="18">
        <v>2004</v>
      </c>
    </row>
    <row r="62" spans="1:20" s="3" customFormat="1" ht="11.25">
      <c r="A62" s="4" t="s">
        <v>13</v>
      </c>
      <c r="B62" s="4"/>
      <c r="C62" s="4">
        <f>SUM(C57+C56+C50+C49+C47+C43+C42+C19)</f>
        <v>11766108</v>
      </c>
      <c r="D62" s="4">
        <f aca="true" t="shared" si="8" ref="D62:S62">SUM(D57+D56+D50+D49+D47+D43+D42+D19)</f>
        <v>9267594</v>
      </c>
      <c r="E62" s="4">
        <f t="shared" si="8"/>
        <v>2498514</v>
      </c>
      <c r="F62" s="4">
        <f t="shared" si="8"/>
        <v>0</v>
      </c>
      <c r="G62" s="4">
        <f t="shared" si="8"/>
        <v>0</v>
      </c>
      <c r="H62" s="4">
        <f t="shared" si="8"/>
        <v>0</v>
      </c>
      <c r="I62" s="4">
        <f t="shared" si="8"/>
        <v>0</v>
      </c>
      <c r="J62" s="4">
        <f t="shared" si="8"/>
        <v>0</v>
      </c>
      <c r="K62" s="4">
        <f t="shared" si="8"/>
        <v>0</v>
      </c>
      <c r="L62" s="4">
        <f t="shared" si="8"/>
        <v>0</v>
      </c>
      <c r="M62" s="4">
        <f t="shared" si="8"/>
        <v>0</v>
      </c>
      <c r="N62" s="4">
        <f t="shared" si="8"/>
        <v>3375000</v>
      </c>
      <c r="O62" s="4">
        <f t="shared" si="8"/>
        <v>0</v>
      </c>
      <c r="P62" s="4">
        <f t="shared" si="8"/>
        <v>3375000</v>
      </c>
      <c r="Q62" s="4">
        <f t="shared" si="8"/>
        <v>1700000</v>
      </c>
      <c r="R62" s="4">
        <f t="shared" si="8"/>
        <v>0</v>
      </c>
      <c r="S62" s="4">
        <f t="shared" si="8"/>
        <v>1700000</v>
      </c>
      <c r="T62" s="4"/>
    </row>
    <row r="63" s="2" customFormat="1" ht="11.25"/>
    <row r="64" spans="1:20" s="2" customFormat="1" ht="27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="2" customFormat="1" ht="11.25"/>
    <row r="66" s="2" customFormat="1" ht="11.25"/>
    <row r="67" s="2" customFormat="1" ht="11.25"/>
  </sheetData>
  <mergeCells count="16">
    <mergeCell ref="A64:T64"/>
    <mergeCell ref="A15:T15"/>
    <mergeCell ref="R10:T10"/>
    <mergeCell ref="R11:T11"/>
    <mergeCell ref="R12:T12"/>
    <mergeCell ref="R13:T13"/>
    <mergeCell ref="Q16:S16"/>
    <mergeCell ref="T16:T17"/>
    <mergeCell ref="F16:F17"/>
    <mergeCell ref="G16:I16"/>
    <mergeCell ref="A16:A17"/>
    <mergeCell ref="B16:B17"/>
    <mergeCell ref="C16:E16"/>
    <mergeCell ref="N16:P16"/>
    <mergeCell ref="J16:J17"/>
    <mergeCell ref="K16:M16"/>
  </mergeCells>
  <printOptions/>
  <pageMargins left="0.24" right="0.24" top="0.28" bottom="0.22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2003-04-01T06:51:52Z</cp:lastPrinted>
  <dcterms:created xsi:type="dcterms:W3CDTF">2002-08-11T12:17:31Z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