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2000'!$A$11:$AH$1079</definedName>
    <definedName name="TABLE" localSheetId="0">'Wydatki 2000'!$A$19:$H$1051</definedName>
    <definedName name="_xlnm.Print_Titles" localSheetId="0">'Wydatki 2000'!$19:$21</definedName>
  </definedNames>
  <calcPr fullCalcOnLoad="1"/>
</workbook>
</file>

<file path=xl/sharedStrings.xml><?xml version="1.0" encoding="utf-8"?>
<sst xmlns="http://schemas.openxmlformats.org/spreadsheetml/2006/main" count="437" uniqueCount="229">
  <si>
    <t xml:space="preserve"> </t>
  </si>
  <si>
    <t>Nazwa działu, rozdziału, paragrafu</t>
  </si>
  <si>
    <t>w tym:</t>
  </si>
  <si>
    <t>zadania zlecone - dotacje</t>
  </si>
  <si>
    <t>Usługi materialne</t>
  </si>
  <si>
    <t>Dodatkowe wynagrodzenie roczne</t>
  </si>
  <si>
    <t>Materiały i wyposażenie</t>
  </si>
  <si>
    <t>Energia</t>
  </si>
  <si>
    <t>Usługi niematerialne</t>
  </si>
  <si>
    <t>Składki na ubezpieczenia społeczne</t>
  </si>
  <si>
    <t>Składki na Fundusz Pracy</t>
  </si>
  <si>
    <t>Odpisy na FŚS</t>
  </si>
  <si>
    <t>Pozostała działalność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</si>
  <si>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</si>
  <si>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</si>
  <si>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</si>
  <si>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</si>
  <si>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</si>
  <si>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</si>
  <si>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</si>
  <si>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</si>
  <si>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</si>
  <si>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</si>
  <si>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Domy pomocy społecznej</t>
  </si>
  <si>
    <t>Starostwa powiatowe</t>
  </si>
  <si>
    <t>Dotacje celowe na zadania bieżące realizowane na podstawie porozumień między jednostkami samorządu terytorialnego</t>
  </si>
  <si>
    <t>Komisje poborowe</t>
  </si>
  <si>
    <t>Składki na ubezp. zdrowotne za osoby pobierające świadczenia z pomocy społeczne</t>
  </si>
  <si>
    <t>Biblioteki</t>
  </si>
  <si>
    <t>zadania własne –    środki własne</t>
  </si>
  <si>
    <t>Lecznictwo ambulatoryjne</t>
  </si>
  <si>
    <t>Zwiększ</t>
  </si>
  <si>
    <t>Zmniejsz</t>
  </si>
  <si>
    <t>Pomoce naukowe</t>
  </si>
  <si>
    <t>010 Rolnictwo i łowiectwo</t>
  </si>
  <si>
    <t>Wynagrodzenia osobowe</t>
  </si>
  <si>
    <t>Podróże służbowe</t>
  </si>
  <si>
    <t>Usługi pozostałe</t>
  </si>
  <si>
    <t>Usługi remontowe</t>
  </si>
  <si>
    <t>Ubezpieczenia społeczne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</si>
  <si>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</si>
  <si>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</si>
  <si>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</si>
  <si>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</si>
  <si>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</si>
  <si>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</si>
  <si>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</si>
  <si>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</si>
  <si>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</si>
  <si>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</si>
  <si>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Wydatki na zakupy inwestycyjne</t>
  </si>
  <si>
    <t>Nagrody i wydatki osobowe</t>
  </si>
  <si>
    <t>851 Ochrona zdrowia</t>
  </si>
  <si>
    <t>Placówki opiekuńczo-wychowawcze</t>
  </si>
  <si>
    <t>85321</t>
  </si>
  <si>
    <t>Państwowy Fundusz Rehabilitacji Osób Niepełnospr.</t>
  </si>
  <si>
    <t>01005</t>
  </si>
  <si>
    <t>Składki na ubezpieczenie zdrowotne</t>
  </si>
  <si>
    <t>Budżet       potrzeb</t>
  </si>
  <si>
    <t>85156</t>
  </si>
  <si>
    <t>zadania zlecone-dotacje</t>
  </si>
  <si>
    <t>Szkoły zawodowe</t>
  </si>
  <si>
    <t>70005</t>
  </si>
  <si>
    <t>71013</t>
  </si>
  <si>
    <t>71015</t>
  </si>
  <si>
    <t>75011</t>
  </si>
  <si>
    <t>75020</t>
  </si>
  <si>
    <t>75045</t>
  </si>
  <si>
    <t>75411</t>
  </si>
  <si>
    <t>80130</t>
  </si>
  <si>
    <t>85111</t>
  </si>
  <si>
    <t>środki własne</t>
  </si>
  <si>
    <t>1</t>
  </si>
  <si>
    <t>zadania własne i powierzone-                 dotacje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</si>
  <si>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</si>
  <si>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</si>
  <si>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</si>
  <si>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</si>
  <si>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</si>
  <si>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</si>
  <si>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</si>
  <si>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</si>
  <si>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</si>
  <si>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</si>
  <si>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</si>
  <si>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</si>
  <si>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tytułu obsługi zadań SP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</si>
  <si>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</si>
  <si>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</si>
  <si>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</si>
  <si>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</si>
  <si>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</si>
  <si>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</si>
  <si>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</si>
  <si>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</si>
  <si>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</si>
  <si>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</si>
  <si>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</si>
  <si>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</si>
  <si>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 xml:space="preserve">Dotacje celowe otrzymane z budżetu państwa na inwestycje i zakupy inwestycyjne z zakresu administracji rządowej oraz inne zadania zlecone ustawami realizowane przez powiat </t>
  </si>
  <si>
    <t>Wpłaty z tytułu odpłatnego nabycia prawa własności nieruchomości</t>
  </si>
  <si>
    <t>Rozdz., §</t>
  </si>
  <si>
    <t>2110</t>
  </si>
  <si>
    <t>0690</t>
  </si>
  <si>
    <t>2130</t>
  </si>
  <si>
    <t>2360</t>
  </si>
  <si>
    <t>0770</t>
  </si>
  <si>
    <t>0750</t>
  </si>
  <si>
    <t>0830</t>
  </si>
  <si>
    <t>0970</t>
  </si>
  <si>
    <t>6410</t>
  </si>
  <si>
    <t>2120</t>
  </si>
  <si>
    <t>0420</t>
  </si>
  <si>
    <t>0010</t>
  </si>
  <si>
    <t>2920</t>
  </si>
  <si>
    <t>852 Pomoc społeczna</t>
  </si>
  <si>
    <t>85216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</si>
  <si>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</si>
  <si>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</si>
  <si>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</si>
  <si>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</si>
  <si>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</si>
  <si>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85212</t>
  </si>
  <si>
    <t>Świadczenia rodzinne oraz składki na ubezpieczenia emerytalne i rentowe z ubezpieczenia społecznego</t>
  </si>
  <si>
    <t>600 Transport</t>
  </si>
  <si>
    <t>60014</t>
  </si>
  <si>
    <t>Drogi publiczne powiatowe</t>
  </si>
  <si>
    <t>Środki na dofinansowanie inwestycji własnych powiatu pozyskane z innych źródeł</t>
  </si>
  <si>
    <t>Załącznik nr 1a</t>
  </si>
  <si>
    <t>85195</t>
  </si>
  <si>
    <t>6430</t>
  </si>
  <si>
    <t>Dotacje celowe z budżetu państwa na realizację inwestycji wlasnych powiatu</t>
  </si>
  <si>
    <t>Prace geod. w rolnictwie</t>
  </si>
  <si>
    <t>Prace geod. i kartogr.</t>
  </si>
  <si>
    <t>Zasiłki rodzinne, pielęgnacyjne</t>
  </si>
  <si>
    <t>0470</t>
  </si>
  <si>
    <t>Opłaty z tyt. żytkowania wieczystego i trwałego zarządu</t>
  </si>
  <si>
    <t>80140</t>
  </si>
  <si>
    <t>Centra kształcenia praktycznego</t>
  </si>
  <si>
    <t>6299</t>
  </si>
  <si>
    <t>Plan 2005</t>
  </si>
  <si>
    <t>Plan 2005 po zmianie</t>
  </si>
  <si>
    <t>6260</t>
  </si>
  <si>
    <t>Dotacje otrzymane z funduszy celowych na dofinansowanie realizacji inwestycji i zakupów inwestycyjnych jednostek sektora finansów publ.</t>
  </si>
  <si>
    <t>2440</t>
  </si>
  <si>
    <t>Dotacje z funduszy celowych na realizację zadań bieżących jednostek sektora finansów puibl.</t>
  </si>
  <si>
    <t>803 Szkolnictwo wyższe</t>
  </si>
  <si>
    <t>80309</t>
  </si>
  <si>
    <t>Pomoc materialna dla studentów</t>
  </si>
  <si>
    <t>854 Edukacyjna opieka wychowawcza</t>
  </si>
  <si>
    <t>85415</t>
  </si>
  <si>
    <t>Pomoc materialna dla uczniów</t>
  </si>
  <si>
    <t>80120</t>
  </si>
  <si>
    <t>Licea ogólnokształcące</t>
  </si>
  <si>
    <t>2710</t>
  </si>
  <si>
    <t>Wpływy z tytułu pomocy finansowej udzielanej między jst na dofinansowanie własnych zadań bieżących</t>
  </si>
  <si>
    <t>6300</t>
  </si>
  <si>
    <t>Wpływy z tytułu pomocy finansowej udzielanej między jst na dofinansowanie wasnych zadań inwestycyjnych</t>
  </si>
  <si>
    <t>020 Leśnictwo</t>
  </si>
  <si>
    <t>02001</t>
  </si>
  <si>
    <t>Gospodarka leśna</t>
  </si>
  <si>
    <t>0870</t>
  </si>
  <si>
    <t>Wpływy ze sprzedaży składników majątkowych</t>
  </si>
  <si>
    <t>Sprzedaż składników majątkowych</t>
  </si>
  <si>
    <t>85410</t>
  </si>
  <si>
    <t>Bursy szkolne</t>
  </si>
  <si>
    <t>80195</t>
  </si>
  <si>
    <t>Dotacje celowe z budżetu państwa na zadania własne bieżące powiatu</t>
  </si>
  <si>
    <t>6292</t>
  </si>
  <si>
    <t>85324</t>
  </si>
  <si>
    <t>PFRON</t>
  </si>
  <si>
    <t>85403</t>
  </si>
  <si>
    <t>Specjalne ośrodki szkolno-wychowawcze</t>
  </si>
  <si>
    <t>75802</t>
  </si>
  <si>
    <t>Uzupełnienie subw. ogólnej dla jst</t>
  </si>
  <si>
    <t>2780</t>
  </si>
  <si>
    <t>Środki na inwestycje rozpoczęte przed 1.01.1999 r.</t>
  </si>
  <si>
    <t>85220</t>
  </si>
  <si>
    <t>Ośrodki interwencji kryzysowej</t>
  </si>
  <si>
    <t>2708</t>
  </si>
  <si>
    <t>Środki na dofinansowanie zadań własnych powiatu pozyskane z innych źródeł</t>
  </si>
  <si>
    <t>2709</t>
  </si>
  <si>
    <t>Wpływy ze sprzedaży skł. majątkowych</t>
  </si>
  <si>
    <t>0920</t>
  </si>
  <si>
    <t>Pozostałe odsetki</t>
  </si>
  <si>
    <t>85204</t>
  </si>
  <si>
    <t>Rodziny zastępcze</t>
  </si>
  <si>
    <t>2320</t>
  </si>
  <si>
    <t>Dotacje celowe otrzymane z budżetu powiatu na zadania bieżące realizowane w drodze porozumień między jst</t>
  </si>
  <si>
    <t>2702</t>
  </si>
  <si>
    <t>0020</t>
  </si>
  <si>
    <t>Podatek dochodowy od osób prawnych</t>
  </si>
  <si>
    <t>2127</t>
  </si>
  <si>
    <t>Zarządu Powiatu Radomszczańskiego</t>
  </si>
  <si>
    <t>Dotacja celowa z budżetu państwa na realizację zadań bieżących w ramach porozumień z organami adm. rządowej</t>
  </si>
  <si>
    <t>do Uchwały nr 67/2005/II</t>
  </si>
  <si>
    <t>z dnia 30.12.2005 r.</t>
  </si>
  <si>
    <t>Wykonanie 2005 r.</t>
  </si>
  <si>
    <t>% wykonania</t>
  </si>
  <si>
    <t xml:space="preserve">WYKONANIE DOCHODÓW BUDŻETU POWIATU RADOMSZCZAŃSKIEGO </t>
  </si>
  <si>
    <t>ZA 2005 ROK WG DZIAŁÓW</t>
  </si>
  <si>
    <t>01097</t>
  </si>
  <si>
    <t>Gospodarstwa pomocnicze</t>
  </si>
  <si>
    <t>2380</t>
  </si>
  <si>
    <t>Wpłata części zysku gospodarstwa pomoc.</t>
  </si>
  <si>
    <t>02002</t>
  </si>
  <si>
    <t>Nadzór nad gospodarką leśną</t>
  </si>
  <si>
    <t>Odsetki</t>
  </si>
  <si>
    <t>2390</t>
  </si>
  <si>
    <t>Wpłata środków z likwidacji środka specjalnego</t>
  </si>
  <si>
    <t>8120</t>
  </si>
  <si>
    <t>Odsetki od udzielonych pożyczek</t>
  </si>
  <si>
    <t>80102</t>
  </si>
  <si>
    <t>Szkoły podstawowe specjalne</t>
  </si>
  <si>
    <t>Sprzedaż usług</t>
  </si>
  <si>
    <t>Sprzedaż mienia</t>
  </si>
  <si>
    <t>0928</t>
  </si>
  <si>
    <t>0929</t>
  </si>
  <si>
    <t>85218</t>
  </si>
  <si>
    <t>Powiatowe centra pomocy rodzinie</t>
  </si>
  <si>
    <t>85333</t>
  </si>
  <si>
    <t>Powiatowe urzędy pracy</t>
  </si>
  <si>
    <t>85406</t>
  </si>
  <si>
    <t>Poradnie psychologiczno-pedagogiczne</t>
  </si>
  <si>
    <t>Wpływy z tytułu pomocy finansowej udzielanej między jst na dofinansowanie własnych zadań inwestycyjnych</t>
  </si>
  <si>
    <t>-</t>
  </si>
  <si>
    <t>Załącznik nr 1</t>
  </si>
  <si>
    <t>z wykonania budżetu za 2005 rok</t>
  </si>
  <si>
    <t>do Informacji rocznej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</si>
</sst>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33">
    <font>
      <sz val="10"/>
      <name val="Times New Roman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b/>
      <sz val="12"/>
      <name val="Times New Roman"/>
      <family val="1"/>
    </font>
    <font>
      <sz val="12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color indexed="48"/>
      <name val="Times New Roman"/>
      <family val="0"/>
    </font>
    <font>
      <sz val="12"/>
      <color indexed="57"/>
      <name val="Times New Roman CE"/>
      <family val="1"/>
    </font>
    <font>
      <sz val="14"/>
      <name val="Times New Roman CE"/>
      <family val="1"/>
    </font>
    <font>
      <u val="single"/>
      <sz val="6.5"/>
      <color indexed="12"/>
      <name val="Times New Roman CE"/>
      <family val="0"/>
    </font>
    <font>
      <u val="single"/>
      <sz val="6.5"/>
      <color indexed="36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/>
    </xf>
    <xf numFmtId="49" fontId="5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3" fontId="0" fillId="0" borderId="5" xfId="0" applyNumberForma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9" fontId="16" fillId="0" borderId="2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0" fontId="24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6" fillId="0" borderId="2" xfId="0" applyNumberFormat="1" applyFont="1" applyBorder="1" applyAlignment="1">
      <alignment horizontal="right" wrapText="1"/>
    </xf>
    <xf numFmtId="3" fontId="27" fillId="0" borderId="2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28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3" fontId="16" fillId="0" borderId="1" xfId="0" applyNumberFormat="1" applyFont="1" applyBorder="1" applyAlignment="1">
      <alignment horizontal="right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vertical="top" wrapText="1"/>
    </xf>
    <xf numFmtId="3" fontId="19" fillId="0" borderId="8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17" fillId="0" borderId="1" xfId="0" applyFont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3" fontId="19" fillId="0" borderId="1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9" fontId="24" fillId="0" borderId="1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wrapText="1"/>
    </xf>
    <xf numFmtId="3" fontId="24" fillId="0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49" fontId="16" fillId="0" borderId="2" xfId="0" applyNumberFormat="1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vertical="top" wrapText="1"/>
    </xf>
    <xf numFmtId="0" fontId="16" fillId="0" borderId="1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6" fillId="0" borderId="1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49" fontId="24" fillId="0" borderId="1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right"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6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15" fillId="0" borderId="2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23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24" fillId="0" borderId="2" xfId="0" applyNumberFormat="1" applyFont="1" applyBorder="1" applyAlignment="1">
      <alignment horizontal="right" wrapText="1"/>
    </xf>
    <xf numFmtId="49" fontId="24" fillId="0" borderId="12" xfId="0" applyNumberFormat="1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3" fontId="15" fillId="0" borderId="14" xfId="0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wrapText="1"/>
    </xf>
    <xf numFmtId="3" fontId="27" fillId="0" borderId="14" xfId="0" applyNumberFormat="1" applyFont="1" applyBorder="1" applyAlignment="1">
      <alignment horizontal="right" wrapText="1"/>
    </xf>
    <xf numFmtId="49" fontId="24" fillId="0" borderId="15" xfId="0" applyNumberFormat="1" applyFont="1" applyBorder="1" applyAlignment="1">
      <alignment horizontal="center" wrapText="1"/>
    </xf>
    <xf numFmtId="0" fontId="28" fillId="0" borderId="15" xfId="0" applyFont="1" applyBorder="1" applyAlignment="1">
      <alignment wrapText="1"/>
    </xf>
    <xf numFmtId="3" fontId="24" fillId="0" borderId="15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wrapText="1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3" fontId="16" fillId="0" borderId="14" xfId="0" applyNumberFormat="1" applyFont="1" applyBorder="1" applyAlignment="1">
      <alignment horizontal="right" wrapText="1"/>
    </xf>
    <xf numFmtId="3" fontId="15" fillId="0" borderId="14" xfId="0" applyNumberFormat="1" applyFont="1" applyBorder="1" applyAlignment="1">
      <alignment horizontal="right" wrapText="1"/>
    </xf>
    <xf numFmtId="3" fontId="18" fillId="0" borderId="14" xfId="0" applyNumberFormat="1" applyFont="1" applyBorder="1" applyAlignment="1">
      <alignment horizontal="right" wrapText="1"/>
    </xf>
    <xf numFmtId="0" fontId="16" fillId="0" borderId="16" xfId="0" applyFont="1" applyBorder="1" applyAlignment="1">
      <alignment wrapText="1"/>
    </xf>
    <xf numFmtId="3" fontId="19" fillId="0" borderId="14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 horizontal="right" vertical="top" wrapText="1"/>
    </xf>
    <xf numFmtId="0" fontId="16" fillId="0" borderId="16" xfId="0" applyFont="1" applyBorder="1" applyAlignment="1">
      <alignment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vertical="top" wrapText="1"/>
    </xf>
    <xf numFmtId="3" fontId="19" fillId="0" borderId="15" xfId="0" applyNumberFormat="1" applyFont="1" applyBorder="1" applyAlignment="1">
      <alignment horizontal="right" vertical="top" wrapText="1"/>
    </xf>
    <xf numFmtId="3" fontId="16" fillId="0" borderId="17" xfId="0" applyNumberFormat="1" applyFont="1" applyBorder="1" applyAlignment="1">
      <alignment horizontal="right" vertical="top" wrapText="1"/>
    </xf>
    <xf numFmtId="49" fontId="16" fillId="0" borderId="8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3" fontId="16" fillId="0" borderId="8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24" fillId="0" borderId="2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3" fontId="18" fillId="0" borderId="1" xfId="0" applyNumberFormat="1" applyFont="1" applyFill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49" fontId="15" fillId="0" borderId="14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3" fontId="16" fillId="0" borderId="12" xfId="0" applyNumberFormat="1" applyFont="1" applyBorder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3" fontId="24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/>
    </xf>
    <xf numFmtId="49" fontId="16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3" fontId="16" fillId="0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0" fontId="16" fillId="0" borderId="12" xfId="0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28" fillId="0" borderId="2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16" fillId="0" borderId="5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3" fontId="16" fillId="0" borderId="11" xfId="0" applyNumberFormat="1" applyFont="1" applyBorder="1" applyAlignment="1">
      <alignment horizontal="right" wrapText="1"/>
    </xf>
    <xf numFmtId="49" fontId="16" fillId="0" borderId="3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3" fontId="24" fillId="0" borderId="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wrapText="1"/>
    </xf>
    <xf numFmtId="3" fontId="26" fillId="0" borderId="11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0" fontId="24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3" fontId="19" fillId="0" borderId="0" xfId="0" applyNumberFormat="1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3" fontId="16" fillId="0" borderId="8" xfId="0" applyNumberFormat="1" applyFont="1" applyBorder="1" applyAlignment="1">
      <alignment vertical="top" wrapText="1"/>
    </xf>
    <xf numFmtId="3" fontId="18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3" fontId="18" fillId="0" borderId="20" xfId="0" applyNumberFormat="1" applyFont="1" applyBorder="1" applyAlignment="1">
      <alignment vertical="top" wrapText="1"/>
    </xf>
    <xf numFmtId="3" fontId="19" fillId="0" borderId="20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3" fontId="19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24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49" fontId="16" fillId="0" borderId="8" xfId="0" applyNumberFormat="1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16" fillId="0" borderId="8" xfId="0" applyFont="1" applyBorder="1" applyAlignment="1">
      <alignment wrapText="1"/>
    </xf>
    <xf numFmtId="3" fontId="16" fillId="0" borderId="8" xfId="0" applyNumberFormat="1" applyFont="1" applyBorder="1" applyAlignment="1">
      <alignment wrapText="1"/>
    </xf>
    <xf numFmtId="3" fontId="16" fillId="0" borderId="8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vertical="top" wrapText="1"/>
    </xf>
    <xf numFmtId="3" fontId="15" fillId="0" borderId="11" xfId="0" applyNumberFormat="1" applyFont="1" applyBorder="1" applyAlignment="1">
      <alignment wrapText="1"/>
    </xf>
    <xf numFmtId="10" fontId="23" fillId="0" borderId="10" xfId="0" applyNumberFormat="1" applyFont="1" applyBorder="1" applyAlignment="1">
      <alignment horizontal="right" wrapText="1"/>
    </xf>
    <xf numFmtId="10" fontId="15" fillId="0" borderId="11" xfId="0" applyNumberFormat="1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10" fontId="15" fillId="0" borderId="1" xfId="0" applyNumberFormat="1" applyFont="1" applyBorder="1" applyAlignment="1">
      <alignment horizontal="right" wrapText="1"/>
    </xf>
    <xf numFmtId="10" fontId="24" fillId="0" borderId="2" xfId="0" applyNumberFormat="1" applyFont="1" applyBorder="1" applyAlignment="1">
      <alignment horizontal="right" wrapText="1"/>
    </xf>
    <xf numFmtId="10" fontId="16" fillId="0" borderId="1" xfId="0" applyNumberFormat="1" applyFont="1" applyBorder="1" applyAlignment="1">
      <alignment horizontal="right" vertical="top" wrapText="1"/>
    </xf>
    <xf numFmtId="10" fontId="16" fillId="0" borderId="1" xfId="0" applyNumberFormat="1" applyFont="1" applyBorder="1" applyAlignment="1">
      <alignment horizontal="right" wrapText="1"/>
    </xf>
    <xf numFmtId="10" fontId="24" fillId="0" borderId="2" xfId="0" applyNumberFormat="1" applyFont="1" applyFill="1" applyBorder="1" applyAlignment="1">
      <alignment horizontal="right" wrapText="1"/>
    </xf>
    <xf numFmtId="10" fontId="16" fillId="0" borderId="2" xfId="0" applyNumberFormat="1" applyFont="1" applyBorder="1" applyAlignment="1">
      <alignment horizontal="right" vertical="top" wrapText="1"/>
    </xf>
    <xf numFmtId="10" fontId="24" fillId="0" borderId="2" xfId="0" applyNumberFormat="1" applyFont="1" applyBorder="1" applyAlignment="1">
      <alignment horizontal="right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0" fontId="15" fillId="0" borderId="11" xfId="0" applyNumberFormat="1" applyFont="1" applyBorder="1" applyAlignment="1">
      <alignment horizontal="right" wrapText="1"/>
    </xf>
    <xf numFmtId="10" fontId="16" fillId="0" borderId="2" xfId="0" applyNumberFormat="1" applyFont="1" applyBorder="1" applyAlignment="1">
      <alignment horizontal="right" wrapText="1"/>
    </xf>
    <xf numFmtId="10" fontId="15" fillId="0" borderId="14" xfId="0" applyNumberFormat="1" applyFont="1" applyBorder="1" applyAlignment="1">
      <alignment horizontal="right" wrapText="1"/>
    </xf>
    <xf numFmtId="10" fontId="24" fillId="0" borderId="15" xfId="0" applyNumberFormat="1" applyFont="1" applyBorder="1" applyAlignment="1">
      <alignment horizontal="right" wrapText="1"/>
    </xf>
    <xf numFmtId="10" fontId="16" fillId="0" borderId="14" xfId="0" applyNumberFormat="1" applyFont="1" applyBorder="1" applyAlignment="1">
      <alignment horizontal="right" wrapText="1"/>
    </xf>
    <xf numFmtId="10" fontId="16" fillId="0" borderId="15" xfId="0" applyNumberFormat="1" applyFont="1" applyBorder="1" applyAlignment="1">
      <alignment horizontal="right" vertical="top" wrapText="1"/>
    </xf>
    <xf numFmtId="10" fontId="16" fillId="0" borderId="8" xfId="0" applyNumberFormat="1" applyFont="1" applyBorder="1" applyAlignment="1">
      <alignment horizontal="right" vertical="top" wrapText="1"/>
    </xf>
    <xf numFmtId="10" fontId="24" fillId="0" borderId="2" xfId="0" applyNumberFormat="1" applyFont="1" applyFill="1" applyBorder="1" applyAlignment="1">
      <alignment horizontal="right" wrapText="1"/>
    </xf>
    <xf numFmtId="10" fontId="16" fillId="0" borderId="1" xfId="0" applyNumberFormat="1" applyFont="1" applyBorder="1" applyAlignment="1">
      <alignment horizontal="right" vertical="top" wrapText="1"/>
    </xf>
    <xf numFmtId="10" fontId="16" fillId="0" borderId="10" xfId="0" applyNumberFormat="1" applyFont="1" applyBorder="1" applyAlignment="1">
      <alignment horizontal="right" wrapText="1"/>
    </xf>
    <xf numFmtId="10" fontId="24" fillId="0" borderId="2" xfId="0" applyNumberFormat="1" applyFont="1" applyBorder="1" applyAlignment="1">
      <alignment horizontal="right" vertical="top" wrapText="1"/>
    </xf>
    <xf numFmtId="10" fontId="24" fillId="0" borderId="1" xfId="0" applyNumberFormat="1" applyFont="1" applyBorder="1" applyAlignment="1">
      <alignment horizontal="right" wrapText="1"/>
    </xf>
    <xf numFmtId="10" fontId="16" fillId="0" borderId="1" xfId="0" applyNumberFormat="1" applyFont="1" applyFill="1" applyBorder="1" applyAlignment="1">
      <alignment horizontal="right" wrapText="1"/>
    </xf>
    <xf numFmtId="10" fontId="16" fillId="0" borderId="2" xfId="0" applyNumberFormat="1" applyFont="1" applyFill="1" applyBorder="1" applyAlignment="1">
      <alignment horizontal="right" wrapText="1"/>
    </xf>
    <xf numFmtId="10" fontId="24" fillId="0" borderId="1" xfId="0" applyNumberFormat="1" applyFont="1" applyBorder="1" applyAlignment="1">
      <alignment horizontal="right" vertical="top" wrapText="1"/>
    </xf>
    <xf numFmtId="10" fontId="24" fillId="0" borderId="1" xfId="0" applyNumberFormat="1" applyFont="1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10" fontId="10" fillId="0" borderId="1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right" wrapText="1"/>
    </xf>
    <xf numFmtId="10" fontId="0" fillId="0" borderId="1" xfId="0" applyNumberFormat="1" applyBorder="1" applyAlignment="1">
      <alignment horizontal="right" vertical="top" wrapText="1"/>
    </xf>
    <xf numFmtId="10" fontId="2" fillId="0" borderId="1" xfId="0" applyNumberFormat="1" applyFont="1" applyBorder="1" applyAlignment="1">
      <alignment horizontal="right" wrapText="1"/>
    </xf>
    <xf numFmtId="10" fontId="0" fillId="0" borderId="1" xfId="0" applyNumberFormat="1" applyFont="1" applyBorder="1" applyAlignment="1">
      <alignment horizontal="right" wrapText="1"/>
    </xf>
    <xf numFmtId="10" fontId="0" fillId="0" borderId="1" xfId="0" applyNumberForma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0" xfId="0" applyNumberFormat="1" applyBorder="1" applyAlignment="1">
      <alignment vertical="top" wrapText="1"/>
    </xf>
    <xf numFmtId="10" fontId="2" fillId="0" borderId="1" xfId="0" applyNumberFormat="1" applyFont="1" applyBorder="1" applyAlignment="1">
      <alignment horizontal="right" wrapText="1"/>
    </xf>
    <xf numFmtId="10" fontId="0" fillId="0" borderId="0" xfId="0" applyNumberFormat="1" applyFont="1" applyBorder="1" applyAlignment="1">
      <alignment vertical="top" wrapText="1"/>
    </xf>
    <xf numFmtId="10" fontId="10" fillId="0" borderId="1" xfId="0" applyNumberFormat="1" applyFont="1" applyBorder="1" applyAlignment="1">
      <alignment wrapText="1"/>
    </xf>
    <xf numFmtId="10" fontId="16" fillId="0" borderId="20" xfId="0" applyNumberFormat="1" applyFont="1" applyBorder="1" applyAlignment="1">
      <alignment horizontal="right" vertical="top" wrapText="1"/>
    </xf>
    <xf numFmtId="10" fontId="24" fillId="0" borderId="2" xfId="0" applyNumberFormat="1" applyFont="1" applyBorder="1" applyAlignment="1" quotePrefix="1">
      <alignment horizontal="right" wrapText="1"/>
    </xf>
    <xf numFmtId="10" fontId="16" fillId="0" borderId="1" xfId="0" applyNumberFormat="1" applyFont="1" applyBorder="1" applyAlignment="1" quotePrefix="1">
      <alignment horizontal="right" vertical="top" wrapText="1"/>
    </xf>
    <xf numFmtId="49" fontId="0" fillId="0" borderId="0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08"/>
  <sheetViews>
    <sheetView showGridLines="0" tabSelected="1" zoomScale="65" zoomScaleNormal="65" workbookViewId="0" topLeftCell="A11">
      <selection activeCell="AC13" sqref="AC13"/>
    </sheetView>
  </sheetViews>
  <sheetFormatPr defaultColWidth="9.00390625" defaultRowHeight="12.75"/>
  <cols>
    <col min="1" max="1" width="0.12890625" style="22" customWidth="1"/>
    <col min="2" max="2" width="9.625" style="53" customWidth="1"/>
    <col min="3" max="3" width="45.50390625" style="14" customWidth="1"/>
    <col min="4" max="6" width="12.875" style="3" hidden="1" customWidth="1"/>
    <col min="7" max="7" width="11.125" style="3" hidden="1" customWidth="1"/>
    <col min="8" max="8" width="10.875" style="3" hidden="1" customWidth="1"/>
    <col min="9" max="9" width="14.00390625" style="1" hidden="1" customWidth="1"/>
    <col min="10" max="10" width="11.875" style="1" hidden="1" customWidth="1"/>
    <col min="11" max="11" width="12.00390625" style="1" hidden="1" customWidth="1"/>
    <col min="12" max="12" width="12.125" style="3" hidden="1" customWidth="1"/>
    <col min="13" max="13" width="11.625" style="3" hidden="1" customWidth="1"/>
    <col min="14" max="14" width="13.00390625" style="37" hidden="1" customWidth="1"/>
    <col min="15" max="15" width="14.125" style="1" hidden="1" customWidth="1"/>
    <col min="16" max="16" width="13.00390625" style="38" hidden="1" customWidth="1"/>
    <col min="17" max="17" width="11.125" style="38" hidden="1" customWidth="1"/>
    <col min="18" max="20" width="11.375" style="38" hidden="1" customWidth="1"/>
    <col min="21" max="21" width="16.125" style="38" hidden="1" customWidth="1"/>
    <col min="22" max="22" width="16.00390625" style="38" hidden="1" customWidth="1"/>
    <col min="23" max="23" width="16.125" style="38" hidden="1" customWidth="1"/>
    <col min="24" max="24" width="14.50390625" style="38" hidden="1" customWidth="1"/>
    <col min="25" max="28" width="15.50390625" style="38" hidden="1" customWidth="1"/>
    <col min="29" max="30" width="18.50390625" style="1" customWidth="1"/>
    <col min="31" max="31" width="19.875" style="1" customWidth="1"/>
    <col min="32" max="32" width="15.50390625" style="1" hidden="1" customWidth="1"/>
    <col min="33" max="33" width="15.625" style="1" hidden="1" customWidth="1"/>
    <col min="34" max="34" width="15.875" style="1" hidden="1" customWidth="1"/>
    <col min="35" max="35" width="11.50390625" style="1" customWidth="1"/>
    <col min="36" max="16384" width="9.375" style="1" customWidth="1"/>
  </cols>
  <sheetData>
    <row r="1" spans="1:14" ht="12.75" hidden="1">
      <c r="A1" s="15"/>
      <c r="B1" s="23"/>
      <c r="C1" s="24"/>
      <c r="D1" s="1"/>
      <c r="E1" s="1"/>
      <c r="F1" s="1"/>
      <c r="G1" s="6"/>
      <c r="H1" s="6"/>
      <c r="I1" s="6"/>
      <c r="L1" s="6"/>
      <c r="M1" s="6"/>
      <c r="N1" s="33"/>
    </row>
    <row r="2" spans="1:14" ht="12.75" hidden="1">
      <c r="A2" s="15"/>
      <c r="B2" s="23"/>
      <c r="C2" s="24"/>
      <c r="D2" s="1"/>
      <c r="E2" s="1"/>
      <c r="F2" s="1"/>
      <c r="G2" s="6"/>
      <c r="H2" s="6"/>
      <c r="I2" s="6"/>
      <c r="L2" s="6"/>
      <c r="M2" s="6"/>
      <c r="N2" s="33"/>
    </row>
    <row r="3" spans="1:14" ht="12.75" hidden="1">
      <c r="A3" s="15"/>
      <c r="B3" s="23"/>
      <c r="C3" s="24"/>
      <c r="D3" s="1"/>
      <c r="E3" s="1"/>
      <c r="F3" s="1"/>
      <c r="G3" s="6"/>
      <c r="H3" s="6"/>
      <c r="I3" s="6"/>
      <c r="L3" s="6"/>
      <c r="M3" s="6"/>
      <c r="N3" s="33"/>
    </row>
    <row r="4" spans="1:33" ht="12.75" hidden="1">
      <c r="A4" s="16"/>
      <c r="B4" s="47"/>
      <c r="C4" s="25"/>
      <c r="G4" s="9"/>
      <c r="H4" s="9"/>
      <c r="I4" s="9"/>
      <c r="L4" s="9"/>
      <c r="M4" s="9"/>
      <c r="N4" s="34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</row>
    <row r="5" spans="1:35" ht="12.75" hidden="1">
      <c r="A5" s="16"/>
      <c r="B5" s="47"/>
      <c r="C5" s="40"/>
      <c r="D5" s="10"/>
      <c r="E5" s="41"/>
      <c r="F5" s="40"/>
      <c r="G5" s="42"/>
      <c r="H5" s="42"/>
      <c r="I5" s="42"/>
      <c r="J5" s="469"/>
      <c r="K5" s="469"/>
      <c r="L5" s="469"/>
      <c r="M5" s="469"/>
      <c r="N5" s="42"/>
      <c r="O5" s="40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0"/>
    </row>
    <row r="6" spans="1:35" ht="12.75" hidden="1">
      <c r="A6" s="16"/>
      <c r="B6" s="47"/>
      <c r="C6" s="40"/>
      <c r="D6" s="10"/>
      <c r="E6" s="41"/>
      <c r="F6" s="40"/>
      <c r="G6" s="42"/>
      <c r="H6" s="42"/>
      <c r="I6" s="42"/>
      <c r="J6" s="469"/>
      <c r="K6" s="469"/>
      <c r="L6" s="469"/>
      <c r="M6" s="469"/>
      <c r="N6" s="42"/>
      <c r="O6" s="40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0"/>
    </row>
    <row r="7" spans="1:35" ht="12.75" hidden="1">
      <c r="A7" s="16"/>
      <c r="B7" s="47"/>
      <c r="C7" s="40"/>
      <c r="D7" s="10"/>
      <c r="E7" s="41"/>
      <c r="F7" s="40"/>
      <c r="G7" s="42"/>
      <c r="H7" s="42"/>
      <c r="I7" s="42"/>
      <c r="J7" s="469"/>
      <c r="K7" s="469"/>
      <c r="L7" s="469"/>
      <c r="M7" s="469"/>
      <c r="N7" s="42"/>
      <c r="O7" s="40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5"/>
    </row>
    <row r="8" spans="1:35" ht="12.75" hidden="1">
      <c r="A8" s="16"/>
      <c r="B8" s="47"/>
      <c r="C8" s="40"/>
      <c r="D8" s="10"/>
      <c r="E8" s="41"/>
      <c r="F8" s="40"/>
      <c r="G8" s="42"/>
      <c r="H8" s="42"/>
      <c r="I8" s="42"/>
      <c r="J8" s="469"/>
      <c r="K8" s="469"/>
      <c r="L8" s="469"/>
      <c r="M8" s="469"/>
      <c r="N8" s="42"/>
      <c r="O8" s="40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0"/>
    </row>
    <row r="9" spans="1:35" ht="12.75" hidden="1">
      <c r="A9" s="16"/>
      <c r="B9" s="47"/>
      <c r="C9" s="40"/>
      <c r="D9" s="10"/>
      <c r="E9" s="41"/>
      <c r="F9" s="40"/>
      <c r="G9" s="42"/>
      <c r="H9" s="42"/>
      <c r="I9" s="42"/>
      <c r="J9" s="40"/>
      <c r="K9" s="40"/>
      <c r="L9" s="42"/>
      <c r="M9" s="42"/>
      <c r="N9" s="42"/>
      <c r="O9" s="40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0"/>
      <c r="AI9" s="40"/>
    </row>
    <row r="10" spans="1:35" s="29" customFormat="1" ht="28.5" customHeight="1" hidden="1">
      <c r="A10" s="470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6"/>
    </row>
    <row r="11" spans="1:35" s="29" customFormat="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53" t="s">
        <v>226</v>
      </c>
      <c r="AD11" s="46"/>
      <c r="AE11" s="46"/>
      <c r="AF11" s="468" t="s">
        <v>128</v>
      </c>
      <c r="AG11" s="468"/>
      <c r="AH11" s="468"/>
      <c r="AI11" s="46"/>
    </row>
    <row r="12" spans="1:35" s="29" customFormat="1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53" t="s">
        <v>228</v>
      </c>
      <c r="AD12" s="46"/>
      <c r="AE12" s="46"/>
      <c r="AF12" s="468" t="s">
        <v>195</v>
      </c>
      <c r="AG12" s="468"/>
      <c r="AH12" s="468"/>
      <c r="AI12" s="46"/>
    </row>
    <row r="13" spans="1:35" s="29" customFormat="1" ht="13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53" t="s">
        <v>227</v>
      </c>
      <c r="AD13" s="46"/>
      <c r="AE13" s="46"/>
      <c r="AF13" s="468" t="s">
        <v>193</v>
      </c>
      <c r="AG13" s="468"/>
      <c r="AH13" s="468"/>
      <c r="AI13" s="46"/>
    </row>
    <row r="14" spans="1:35" s="29" customFormat="1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53"/>
      <c r="AD14" s="46"/>
      <c r="AE14" s="46"/>
      <c r="AF14" s="468" t="s">
        <v>196</v>
      </c>
      <c r="AG14" s="468"/>
      <c r="AH14" s="468"/>
      <c r="AI14" s="46"/>
    </row>
    <row r="15" spans="1:35" s="29" customFormat="1" ht="13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8"/>
      <c r="AG15" s="468"/>
      <c r="AH15" s="468"/>
      <c r="AI15" s="46"/>
    </row>
    <row r="16" spans="1:35" s="29" customFormat="1" ht="28.5" customHeight="1">
      <c r="A16" s="462" t="s">
        <v>199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"/>
    </row>
    <row r="17" spans="1:35" s="29" customFormat="1" ht="18.75" customHeight="1">
      <c r="A17" s="397"/>
      <c r="B17" s="476" t="s">
        <v>200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398"/>
      <c r="AG17" s="398"/>
      <c r="AH17" s="398"/>
      <c r="AI17" s="46"/>
    </row>
    <row r="18" spans="1:14" ht="22.5" customHeight="1">
      <c r="A18" s="17"/>
      <c r="B18" s="23"/>
      <c r="C18" s="26"/>
      <c r="D18" s="5"/>
      <c r="E18" s="5"/>
      <c r="F18" s="1"/>
      <c r="G18" s="1"/>
      <c r="H18" s="1"/>
      <c r="L18" s="1"/>
      <c r="M18" s="1"/>
      <c r="N18" s="35"/>
    </row>
    <row r="19" spans="1:34" s="121" customFormat="1" ht="25.5" customHeight="1">
      <c r="A19" s="419"/>
      <c r="B19" s="419" t="s">
        <v>101</v>
      </c>
      <c r="C19" s="421" t="s">
        <v>1</v>
      </c>
      <c r="D19" s="421" t="s">
        <v>58</v>
      </c>
      <c r="E19" s="455" t="s">
        <v>2</v>
      </c>
      <c r="F19" s="457"/>
      <c r="G19" s="472" t="s">
        <v>31</v>
      </c>
      <c r="H19" s="474" t="s">
        <v>32</v>
      </c>
      <c r="I19" s="474" t="s">
        <v>98</v>
      </c>
      <c r="J19" s="454"/>
      <c r="K19" s="455"/>
      <c r="L19" s="456"/>
      <c r="M19" s="457"/>
      <c r="N19" s="478"/>
      <c r="O19" s="119"/>
      <c r="P19" s="477"/>
      <c r="Q19" s="464"/>
      <c r="R19" s="464"/>
      <c r="S19" s="120"/>
      <c r="T19" s="120"/>
      <c r="U19" s="454" t="s">
        <v>140</v>
      </c>
      <c r="V19" s="455" t="s">
        <v>2</v>
      </c>
      <c r="W19" s="456"/>
      <c r="X19" s="457"/>
      <c r="Y19" s="458" t="s">
        <v>97</v>
      </c>
      <c r="Z19" s="460" t="s">
        <v>96</v>
      </c>
      <c r="AA19" s="341"/>
      <c r="AB19" s="341"/>
      <c r="AC19" s="454" t="s">
        <v>141</v>
      </c>
      <c r="AD19" s="474" t="s">
        <v>197</v>
      </c>
      <c r="AE19" s="474" t="s">
        <v>198</v>
      </c>
      <c r="AF19" s="455" t="s">
        <v>2</v>
      </c>
      <c r="AG19" s="456"/>
      <c r="AH19" s="457"/>
    </row>
    <row r="20" spans="1:35" s="127" customFormat="1" ht="63">
      <c r="A20" s="420"/>
      <c r="B20" s="420"/>
      <c r="C20" s="471"/>
      <c r="D20" s="471"/>
      <c r="E20" s="122" t="s">
        <v>29</v>
      </c>
      <c r="F20" s="119" t="s">
        <v>3</v>
      </c>
      <c r="G20" s="473"/>
      <c r="H20" s="475"/>
      <c r="I20" s="475"/>
      <c r="J20" s="454"/>
      <c r="K20" s="123"/>
      <c r="L20" s="123"/>
      <c r="M20" s="123"/>
      <c r="N20" s="478"/>
      <c r="O20" s="124"/>
      <c r="P20" s="477"/>
      <c r="Q20" s="465"/>
      <c r="R20" s="465"/>
      <c r="S20" s="125" t="s">
        <v>97</v>
      </c>
      <c r="T20" s="125" t="s">
        <v>96</v>
      </c>
      <c r="U20" s="454"/>
      <c r="V20" s="123" t="s">
        <v>71</v>
      </c>
      <c r="W20" s="123" t="s">
        <v>73</v>
      </c>
      <c r="X20" s="123" t="s">
        <v>60</v>
      </c>
      <c r="Y20" s="459"/>
      <c r="Z20" s="461"/>
      <c r="AA20" s="342" t="s">
        <v>97</v>
      </c>
      <c r="AB20" s="342" t="s">
        <v>96</v>
      </c>
      <c r="AC20" s="454"/>
      <c r="AD20" s="475"/>
      <c r="AE20" s="475"/>
      <c r="AF20" s="123" t="s">
        <v>71</v>
      </c>
      <c r="AG20" s="123" t="s">
        <v>73</v>
      </c>
      <c r="AH20" s="123" t="s">
        <v>60</v>
      </c>
      <c r="AI20" s="126"/>
    </row>
    <row r="21" spans="1:34" s="135" customFormat="1" ht="15.75">
      <c r="A21" s="128"/>
      <c r="B21" s="128" t="s">
        <v>72</v>
      </c>
      <c r="C21" s="129">
        <v>2</v>
      </c>
      <c r="D21" s="129">
        <v>4</v>
      </c>
      <c r="E21" s="130">
        <v>5</v>
      </c>
      <c r="F21" s="130">
        <v>6</v>
      </c>
      <c r="G21" s="130">
        <v>7</v>
      </c>
      <c r="H21" s="130">
        <v>8</v>
      </c>
      <c r="I21" s="130"/>
      <c r="J21" s="129"/>
      <c r="K21" s="129"/>
      <c r="L21" s="130"/>
      <c r="M21" s="131"/>
      <c r="N21" s="132"/>
      <c r="O21" s="133"/>
      <c r="P21" s="134"/>
      <c r="Q21" s="134"/>
      <c r="R21" s="134"/>
      <c r="S21" s="134">
        <v>7</v>
      </c>
      <c r="T21" s="134">
        <v>8</v>
      </c>
      <c r="U21" s="133">
        <v>3</v>
      </c>
      <c r="V21" s="133">
        <v>4</v>
      </c>
      <c r="W21" s="133">
        <v>5</v>
      </c>
      <c r="X21" s="133">
        <v>6</v>
      </c>
      <c r="Y21" s="132">
        <v>7</v>
      </c>
      <c r="Z21" s="134">
        <v>8</v>
      </c>
      <c r="AA21" s="134">
        <v>7</v>
      </c>
      <c r="AB21" s="134">
        <v>8</v>
      </c>
      <c r="AC21" s="133">
        <v>3</v>
      </c>
      <c r="AD21" s="133">
        <v>4</v>
      </c>
      <c r="AE21" s="133">
        <v>5</v>
      </c>
      <c r="AF21" s="133">
        <v>10</v>
      </c>
      <c r="AG21" s="133">
        <v>11</v>
      </c>
      <c r="AH21" s="133">
        <v>12</v>
      </c>
    </row>
    <row r="22" spans="1:35" s="140" customFormat="1" ht="24.75" customHeight="1">
      <c r="A22" s="136"/>
      <c r="B22" s="136" t="s">
        <v>0</v>
      </c>
      <c r="C22" s="137" t="s">
        <v>93</v>
      </c>
      <c r="D22" s="138">
        <f>SUM(D23+D60+D82+D145+D174+D203+D293+D376+D390+D677+D728+D916+D1019+D1032)</f>
        <v>713150</v>
      </c>
      <c r="E22" s="138">
        <f>SUM(E23+E60+E82+E145+E174+E203+E293+E376+E390+E677+E728+E916+E1019+E1032)</f>
        <v>0</v>
      </c>
      <c r="F22" s="138">
        <f>SUM(F23+F60+F82+F145+F174+F203+F293+F376+F390+F677+F728+F916+F1019+F1032)</f>
        <v>713150</v>
      </c>
      <c r="G22" s="138">
        <f>SUM(G23+G60+G82+G145+G174+G203+G293+G376+G390+G677+G728+G916+G1019+G1032)</f>
        <v>0</v>
      </c>
      <c r="H22" s="138">
        <f>SUM(H23+H60+H82+H145+H174+H203+H293+H376+H390+H677+H728+H916+H1019+H1032)</f>
        <v>0</v>
      </c>
      <c r="I22" s="138" t="e">
        <f>SUM(I23+I60+I82+I118+I145+I174+I203+I290+I293+I369+I376+I390+I677+I728+I1051+#REF!)</f>
        <v>#REF!</v>
      </c>
      <c r="J22" s="138"/>
      <c r="K22" s="138"/>
      <c r="L22" s="138"/>
      <c r="M22" s="138"/>
      <c r="N22" s="138">
        <f aca="true" t="shared" si="0" ref="N22:T22">SUM(N23+N60+N82+N118+N145+N174+N203+N293+N369+N376+N390+N677+N728+N860+N1051)</f>
        <v>0</v>
      </c>
      <c r="O22" s="138">
        <f t="shared" si="0"/>
        <v>0</v>
      </c>
      <c r="P22" s="138">
        <f t="shared" si="0"/>
        <v>0</v>
      </c>
      <c r="Q22" s="138">
        <f t="shared" si="0"/>
        <v>0</v>
      </c>
      <c r="R22" s="138">
        <f t="shared" si="0"/>
        <v>0</v>
      </c>
      <c r="S22" s="138">
        <f t="shared" si="0"/>
        <v>0</v>
      </c>
      <c r="T22" s="138">
        <f t="shared" si="0"/>
        <v>0</v>
      </c>
      <c r="U22" s="138">
        <f aca="true" t="shared" si="1" ref="U22:AH22">SUM(U23+U122+U135+U145+U174+U203+U293+U369+U376+U390++U671+U677+U728+U855+U860+U1064+U129)</f>
        <v>75409721</v>
      </c>
      <c r="V22" s="138">
        <f t="shared" si="1"/>
        <v>55471439</v>
      </c>
      <c r="W22" s="138">
        <f t="shared" si="1"/>
        <v>13553333</v>
      </c>
      <c r="X22" s="138">
        <f t="shared" si="1"/>
        <v>6384949</v>
      </c>
      <c r="Y22" s="138">
        <f t="shared" si="1"/>
        <v>0</v>
      </c>
      <c r="Z22" s="138">
        <f t="shared" si="1"/>
        <v>0</v>
      </c>
      <c r="AA22" s="138">
        <f t="shared" si="1"/>
        <v>0</v>
      </c>
      <c r="AB22" s="138">
        <f t="shared" si="1"/>
        <v>12205</v>
      </c>
      <c r="AC22" s="138">
        <f t="shared" si="1"/>
        <v>75421926</v>
      </c>
      <c r="AD22" s="138">
        <f>SUM(AD23+AD122+AD135+AD145+AD174+AD203+AD293+AD369+AD376+AD390++AD671+AD677+AD728+AD855+AD860+AD1064+AD129)</f>
        <v>69613424</v>
      </c>
      <c r="AE22" s="409">
        <f>SUM(AD22/AC22)</f>
        <v>0.9229865596378433</v>
      </c>
      <c r="AF22" s="138">
        <f t="shared" si="1"/>
        <v>55471439</v>
      </c>
      <c r="AG22" s="138">
        <f t="shared" si="1"/>
        <v>13558690</v>
      </c>
      <c r="AH22" s="138">
        <f t="shared" si="1"/>
        <v>6391797</v>
      </c>
      <c r="AI22" s="139"/>
    </row>
    <row r="23" spans="1:35" s="145" customFormat="1" ht="24.75" customHeight="1" thickBot="1">
      <c r="A23" s="141"/>
      <c r="B23" s="141" t="s">
        <v>0</v>
      </c>
      <c r="C23" s="142" t="s">
        <v>34</v>
      </c>
      <c r="D23" s="143">
        <f>SUM(D26+D53)</f>
        <v>0</v>
      </c>
      <c r="E23" s="143">
        <f>SUM(E26+E53)</f>
        <v>0</v>
      </c>
      <c r="F23" s="143">
        <f>SUM(F26+F53)</f>
        <v>0</v>
      </c>
      <c r="G23" s="143">
        <f>SUM(G26+G53)</f>
        <v>0</v>
      </c>
      <c r="H23" s="143">
        <f>SUM(H26+H53)</f>
        <v>0</v>
      </c>
      <c r="I23" s="143">
        <f>SUM(I24+I26+I51+I53+I55)</f>
        <v>435910</v>
      </c>
      <c r="J23" s="143"/>
      <c r="K23" s="143"/>
      <c r="L23" s="143"/>
      <c r="M23" s="143"/>
      <c r="N23" s="143">
        <f aca="true" t="shared" si="2" ref="N23:AH23">SUM(N26+N53+N55)</f>
        <v>0</v>
      </c>
      <c r="O23" s="143">
        <f t="shared" si="2"/>
        <v>0</v>
      </c>
      <c r="P23" s="143">
        <f t="shared" si="2"/>
        <v>0</v>
      </c>
      <c r="Q23" s="143">
        <f t="shared" si="2"/>
        <v>0</v>
      </c>
      <c r="R23" s="143">
        <f t="shared" si="2"/>
        <v>0</v>
      </c>
      <c r="S23" s="143">
        <f t="shared" si="2"/>
        <v>0</v>
      </c>
      <c r="T23" s="143">
        <f t="shared" si="2"/>
        <v>0</v>
      </c>
      <c r="U23" s="143">
        <f aca="true" t="shared" si="3" ref="U23:AB23">SUM(U26+U53+U55)</f>
        <v>439020</v>
      </c>
      <c r="V23" s="143">
        <f t="shared" si="3"/>
        <v>340020</v>
      </c>
      <c r="W23" s="143">
        <f t="shared" si="3"/>
        <v>0</v>
      </c>
      <c r="X23" s="143">
        <f t="shared" si="3"/>
        <v>99000</v>
      </c>
      <c r="Y23" s="143">
        <f t="shared" si="3"/>
        <v>0</v>
      </c>
      <c r="Z23" s="143">
        <f t="shared" si="3"/>
        <v>0</v>
      </c>
      <c r="AA23" s="143">
        <f t="shared" si="3"/>
        <v>0</v>
      </c>
      <c r="AB23" s="143">
        <f t="shared" si="3"/>
        <v>0</v>
      </c>
      <c r="AC23" s="143">
        <f>SUM(AC26+AC53+AC55+AC127)</f>
        <v>439020</v>
      </c>
      <c r="AD23" s="143">
        <f>SUM(AD26+AD53+AD55+AD127)</f>
        <v>441631</v>
      </c>
      <c r="AE23" s="410">
        <f>SUM(AD23/AC23)</f>
        <v>1.0059473372511503</v>
      </c>
      <c r="AF23" s="143">
        <f t="shared" si="2"/>
        <v>340020</v>
      </c>
      <c r="AG23" s="143">
        <f t="shared" si="2"/>
        <v>0</v>
      </c>
      <c r="AH23" s="143">
        <f t="shared" si="2"/>
        <v>99000</v>
      </c>
      <c r="AI23" s="144"/>
    </row>
    <row r="24" spans="1:35" s="154" customFormat="1" ht="24.75" customHeight="1" hidden="1" thickTop="1">
      <c r="A24" s="146"/>
      <c r="B24" s="147"/>
      <c r="C24" s="148"/>
      <c r="D24" s="149"/>
      <c r="E24" s="149"/>
      <c r="F24" s="149"/>
      <c r="G24" s="149"/>
      <c r="H24" s="149"/>
      <c r="I24" s="150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1"/>
      <c r="Z24" s="152"/>
      <c r="AA24" s="152"/>
      <c r="AB24" s="152"/>
      <c r="AC24" s="149"/>
      <c r="AD24" s="149"/>
      <c r="AE24" s="411"/>
      <c r="AF24" s="149"/>
      <c r="AG24" s="149"/>
      <c r="AH24" s="149"/>
      <c r="AI24" s="153"/>
    </row>
    <row r="25" spans="1:35" s="161" customFormat="1" ht="15.75" customHeight="1" hidden="1">
      <c r="A25" s="141"/>
      <c r="B25" s="155"/>
      <c r="C25" s="156"/>
      <c r="D25" s="157"/>
      <c r="E25" s="157"/>
      <c r="F25" s="157"/>
      <c r="G25" s="157"/>
      <c r="H25" s="157"/>
      <c r="I25" s="158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9"/>
      <c r="Z25" s="160"/>
      <c r="AA25" s="160"/>
      <c r="AB25" s="160"/>
      <c r="AC25" s="157"/>
      <c r="AD25" s="157"/>
      <c r="AE25" s="412"/>
      <c r="AF25" s="157"/>
      <c r="AG25" s="157"/>
      <c r="AH25" s="157"/>
      <c r="AI25" s="144"/>
    </row>
    <row r="26" spans="1:35" s="165" customFormat="1" ht="24.75" customHeight="1" thickTop="1">
      <c r="A26" s="147"/>
      <c r="B26" s="147" t="s">
        <v>56</v>
      </c>
      <c r="C26" s="162" t="s">
        <v>132</v>
      </c>
      <c r="D26" s="163">
        <f>SUM(D27:D46)</f>
        <v>0</v>
      </c>
      <c r="E26" s="163">
        <f>SUM(E27:E46)</f>
        <v>0</v>
      </c>
      <c r="F26" s="163">
        <f>SUM(F27:F46)</f>
        <v>0</v>
      </c>
      <c r="G26" s="163">
        <f>SUM(G27:G46)</f>
        <v>0</v>
      </c>
      <c r="H26" s="163">
        <f>SUM(H27:H46)</f>
        <v>0</v>
      </c>
      <c r="I26" s="163">
        <f>SUM(I27+I50)</f>
        <v>415000</v>
      </c>
      <c r="J26" s="163"/>
      <c r="K26" s="163"/>
      <c r="L26" s="163"/>
      <c r="M26" s="163"/>
      <c r="N26" s="163">
        <f aca="true" t="shared" si="4" ref="N26:AH26">(N27)</f>
        <v>0</v>
      </c>
      <c r="O26" s="163">
        <f t="shared" si="4"/>
        <v>0</v>
      </c>
      <c r="P26" s="163">
        <f t="shared" si="4"/>
        <v>0</v>
      </c>
      <c r="Q26" s="163">
        <f t="shared" si="4"/>
        <v>0</v>
      </c>
      <c r="R26" s="163">
        <f t="shared" si="4"/>
        <v>0</v>
      </c>
      <c r="S26" s="163">
        <f t="shared" si="4"/>
        <v>0</v>
      </c>
      <c r="T26" s="163">
        <f t="shared" si="4"/>
        <v>0</v>
      </c>
      <c r="U26" s="163">
        <f t="shared" si="4"/>
        <v>99000</v>
      </c>
      <c r="V26" s="163">
        <f t="shared" si="4"/>
        <v>0</v>
      </c>
      <c r="W26" s="163">
        <f t="shared" si="4"/>
        <v>0</v>
      </c>
      <c r="X26" s="163">
        <f t="shared" si="4"/>
        <v>99000</v>
      </c>
      <c r="Y26" s="163">
        <f t="shared" si="4"/>
        <v>0</v>
      </c>
      <c r="Z26" s="163">
        <f t="shared" si="4"/>
        <v>0</v>
      </c>
      <c r="AA26" s="163">
        <f t="shared" si="4"/>
        <v>0</v>
      </c>
      <c r="AB26" s="163">
        <f t="shared" si="4"/>
        <v>0</v>
      </c>
      <c r="AC26" s="163">
        <f t="shared" si="4"/>
        <v>99000</v>
      </c>
      <c r="AD26" s="163">
        <f t="shared" si="4"/>
        <v>99000</v>
      </c>
      <c r="AE26" s="413">
        <f>SUM(AD26/AC26)</f>
        <v>1</v>
      </c>
      <c r="AF26" s="163">
        <f t="shared" si="4"/>
        <v>0</v>
      </c>
      <c r="AG26" s="163">
        <f t="shared" si="4"/>
        <v>0</v>
      </c>
      <c r="AH26" s="163">
        <f t="shared" si="4"/>
        <v>99000</v>
      </c>
      <c r="AI26" s="164"/>
    </row>
    <row r="27" spans="1:35" s="173" customFormat="1" ht="64.5" customHeight="1">
      <c r="A27" s="155"/>
      <c r="B27" s="155" t="s">
        <v>102</v>
      </c>
      <c r="C27" s="156" t="s">
        <v>74</v>
      </c>
      <c r="D27" s="166"/>
      <c r="E27" s="166"/>
      <c r="F27" s="166"/>
      <c r="G27" s="166"/>
      <c r="H27" s="166"/>
      <c r="I27" s="166">
        <v>415000</v>
      </c>
      <c r="J27" s="166"/>
      <c r="K27" s="166"/>
      <c r="L27" s="166"/>
      <c r="M27" s="166"/>
      <c r="N27" s="167"/>
      <c r="O27" s="168"/>
      <c r="P27" s="169"/>
      <c r="Q27" s="170"/>
      <c r="R27" s="170"/>
      <c r="S27" s="170"/>
      <c r="T27" s="170"/>
      <c r="U27" s="166">
        <v>99000</v>
      </c>
      <c r="V27" s="166"/>
      <c r="W27" s="166"/>
      <c r="X27" s="166">
        <v>99000</v>
      </c>
      <c r="Y27" s="171"/>
      <c r="Z27" s="170"/>
      <c r="AA27" s="170"/>
      <c r="AB27" s="170"/>
      <c r="AC27" s="166">
        <f>SUM(U27-AA27+AB27)</f>
        <v>99000</v>
      </c>
      <c r="AD27" s="166">
        <v>99000</v>
      </c>
      <c r="AE27" s="414">
        <f>SUM(AD27/AC27)</f>
        <v>1</v>
      </c>
      <c r="AF27" s="166"/>
      <c r="AG27" s="166"/>
      <c r="AH27" s="166">
        <v>99000</v>
      </c>
      <c r="AI27" s="172"/>
    </row>
    <row r="28" spans="1:35" s="173" customFormat="1" ht="57" customHeight="1" hidden="1">
      <c r="A28" s="155"/>
      <c r="B28" s="155"/>
      <c r="C28" s="15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71"/>
      <c r="P28" s="170"/>
      <c r="Q28" s="170"/>
      <c r="R28" s="170"/>
      <c r="S28" s="170"/>
      <c r="T28" s="170"/>
      <c r="U28" s="166"/>
      <c r="V28" s="166"/>
      <c r="W28" s="166"/>
      <c r="X28" s="166"/>
      <c r="Y28" s="171"/>
      <c r="Z28" s="170"/>
      <c r="AA28" s="170"/>
      <c r="AB28" s="170"/>
      <c r="AC28" s="166"/>
      <c r="AD28" s="166"/>
      <c r="AE28" s="414"/>
      <c r="AF28" s="166"/>
      <c r="AG28" s="166"/>
      <c r="AH28" s="166"/>
      <c r="AI28" s="172"/>
    </row>
    <row r="29" spans="1:35" s="161" customFormat="1" ht="15.75" customHeight="1" hidden="1">
      <c r="A29" s="141"/>
      <c r="B29" s="14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  <c r="P29" s="177"/>
      <c r="Q29" s="177"/>
      <c r="R29" s="177"/>
      <c r="S29" s="177"/>
      <c r="T29" s="177"/>
      <c r="U29" s="175"/>
      <c r="V29" s="175"/>
      <c r="W29" s="175"/>
      <c r="X29" s="175"/>
      <c r="Y29" s="176"/>
      <c r="Z29" s="177"/>
      <c r="AA29" s="177"/>
      <c r="AB29" s="177"/>
      <c r="AC29" s="175"/>
      <c r="AD29" s="175"/>
      <c r="AE29" s="415"/>
      <c r="AF29" s="175"/>
      <c r="AG29" s="175"/>
      <c r="AH29" s="175"/>
      <c r="AI29" s="178"/>
    </row>
    <row r="30" spans="1:35" s="161" customFormat="1" ht="15.75" customHeight="1" hidden="1">
      <c r="A30" s="141"/>
      <c r="B30" s="14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P30" s="177"/>
      <c r="Q30" s="177"/>
      <c r="R30" s="177"/>
      <c r="S30" s="177"/>
      <c r="T30" s="177"/>
      <c r="U30" s="175"/>
      <c r="V30" s="175"/>
      <c r="W30" s="175"/>
      <c r="X30" s="175"/>
      <c r="Y30" s="176"/>
      <c r="Z30" s="177"/>
      <c r="AA30" s="177"/>
      <c r="AB30" s="177"/>
      <c r="AC30" s="175"/>
      <c r="AD30" s="175"/>
      <c r="AE30" s="415"/>
      <c r="AF30" s="175"/>
      <c r="AG30" s="175"/>
      <c r="AH30" s="175"/>
      <c r="AI30" s="178"/>
    </row>
    <row r="31" spans="1:35" s="161" customFormat="1" ht="15.75" customHeight="1" hidden="1">
      <c r="A31" s="141"/>
      <c r="B31" s="14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  <c r="P31" s="177"/>
      <c r="Q31" s="177"/>
      <c r="R31" s="177"/>
      <c r="S31" s="177"/>
      <c r="T31" s="177"/>
      <c r="U31" s="175"/>
      <c r="V31" s="175"/>
      <c r="W31" s="175"/>
      <c r="X31" s="175"/>
      <c r="Y31" s="176"/>
      <c r="Z31" s="177"/>
      <c r="AA31" s="177"/>
      <c r="AB31" s="177"/>
      <c r="AC31" s="175"/>
      <c r="AD31" s="175"/>
      <c r="AE31" s="415"/>
      <c r="AF31" s="175"/>
      <c r="AG31" s="175"/>
      <c r="AH31" s="175"/>
      <c r="AI31" s="178"/>
    </row>
    <row r="32" spans="1:35" s="161" customFormat="1" ht="15.75" customHeight="1" hidden="1">
      <c r="A32" s="141"/>
      <c r="B32" s="14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P32" s="177"/>
      <c r="Q32" s="177"/>
      <c r="R32" s="177"/>
      <c r="S32" s="177"/>
      <c r="T32" s="177"/>
      <c r="U32" s="175"/>
      <c r="V32" s="175"/>
      <c r="W32" s="175"/>
      <c r="X32" s="175"/>
      <c r="Y32" s="176"/>
      <c r="Z32" s="177"/>
      <c r="AA32" s="177"/>
      <c r="AB32" s="177"/>
      <c r="AC32" s="175"/>
      <c r="AD32" s="175"/>
      <c r="AE32" s="415"/>
      <c r="AF32" s="175"/>
      <c r="AG32" s="175"/>
      <c r="AH32" s="175"/>
      <c r="AI32" s="178"/>
    </row>
    <row r="33" spans="1:35" s="161" customFormat="1" ht="15.75" customHeight="1" hidden="1">
      <c r="A33" s="141"/>
      <c r="B33" s="14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P33" s="177"/>
      <c r="Q33" s="177"/>
      <c r="R33" s="177"/>
      <c r="S33" s="177"/>
      <c r="T33" s="177"/>
      <c r="U33" s="175"/>
      <c r="V33" s="175"/>
      <c r="W33" s="175"/>
      <c r="X33" s="175"/>
      <c r="Y33" s="176"/>
      <c r="Z33" s="177"/>
      <c r="AA33" s="177"/>
      <c r="AB33" s="177"/>
      <c r="AC33" s="175"/>
      <c r="AD33" s="175"/>
      <c r="AE33" s="415"/>
      <c r="AF33" s="175"/>
      <c r="AG33" s="175"/>
      <c r="AH33" s="175"/>
      <c r="AI33" s="178"/>
    </row>
    <row r="34" spans="1:35" s="161" customFormat="1" ht="15.75" customHeight="1" hidden="1">
      <c r="A34" s="141"/>
      <c r="B34" s="14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P34" s="177"/>
      <c r="Q34" s="177"/>
      <c r="R34" s="177"/>
      <c r="S34" s="177"/>
      <c r="T34" s="177"/>
      <c r="U34" s="175"/>
      <c r="V34" s="175"/>
      <c r="W34" s="175"/>
      <c r="X34" s="175"/>
      <c r="Y34" s="176"/>
      <c r="Z34" s="177"/>
      <c r="AA34" s="177"/>
      <c r="AB34" s="177"/>
      <c r="AC34" s="175"/>
      <c r="AD34" s="175"/>
      <c r="AE34" s="415"/>
      <c r="AF34" s="175"/>
      <c r="AG34" s="175"/>
      <c r="AH34" s="175"/>
      <c r="AI34" s="178"/>
    </row>
    <row r="35" spans="1:35" s="161" customFormat="1" ht="15.75" customHeight="1" hidden="1">
      <c r="A35" s="141"/>
      <c r="B35" s="14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/>
      <c r="P35" s="177"/>
      <c r="Q35" s="177"/>
      <c r="R35" s="177"/>
      <c r="S35" s="177"/>
      <c r="T35" s="177"/>
      <c r="U35" s="175"/>
      <c r="V35" s="175"/>
      <c r="W35" s="175"/>
      <c r="X35" s="175"/>
      <c r="Y35" s="176"/>
      <c r="Z35" s="177"/>
      <c r="AA35" s="177"/>
      <c r="AB35" s="177"/>
      <c r="AC35" s="175"/>
      <c r="AD35" s="175"/>
      <c r="AE35" s="415"/>
      <c r="AF35" s="175"/>
      <c r="AG35" s="175"/>
      <c r="AH35" s="175"/>
      <c r="AI35" s="178"/>
    </row>
    <row r="36" spans="1:35" s="161" customFormat="1" ht="15.75" customHeight="1" hidden="1">
      <c r="A36" s="141"/>
      <c r="B36" s="14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P36" s="177"/>
      <c r="Q36" s="177"/>
      <c r="R36" s="177"/>
      <c r="S36" s="177"/>
      <c r="T36" s="177"/>
      <c r="U36" s="175"/>
      <c r="V36" s="175"/>
      <c r="W36" s="175"/>
      <c r="X36" s="175"/>
      <c r="Y36" s="176"/>
      <c r="Z36" s="177"/>
      <c r="AA36" s="177"/>
      <c r="AB36" s="177"/>
      <c r="AC36" s="175"/>
      <c r="AD36" s="175"/>
      <c r="AE36" s="415"/>
      <c r="AF36" s="175"/>
      <c r="AG36" s="175"/>
      <c r="AH36" s="175"/>
      <c r="AI36" s="178"/>
    </row>
    <row r="37" spans="1:35" s="161" customFormat="1" ht="15.75" customHeight="1" hidden="1">
      <c r="A37" s="141"/>
      <c r="B37" s="14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P37" s="177"/>
      <c r="Q37" s="177"/>
      <c r="R37" s="177"/>
      <c r="S37" s="177"/>
      <c r="T37" s="177"/>
      <c r="U37" s="175"/>
      <c r="V37" s="175"/>
      <c r="W37" s="175"/>
      <c r="X37" s="175"/>
      <c r="Y37" s="176"/>
      <c r="Z37" s="177"/>
      <c r="AA37" s="177"/>
      <c r="AB37" s="177"/>
      <c r="AC37" s="175"/>
      <c r="AD37" s="175"/>
      <c r="AE37" s="415"/>
      <c r="AF37" s="175"/>
      <c r="AG37" s="175"/>
      <c r="AH37" s="175"/>
      <c r="AI37" s="178"/>
    </row>
    <row r="38" spans="1:35" s="161" customFormat="1" ht="15.75" customHeight="1" hidden="1">
      <c r="A38" s="141"/>
      <c r="B38" s="14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  <c r="P38" s="177"/>
      <c r="Q38" s="177"/>
      <c r="R38" s="177"/>
      <c r="S38" s="177"/>
      <c r="T38" s="177"/>
      <c r="U38" s="175"/>
      <c r="V38" s="175"/>
      <c r="W38" s="175"/>
      <c r="X38" s="175"/>
      <c r="Y38" s="176"/>
      <c r="Z38" s="177"/>
      <c r="AA38" s="177"/>
      <c r="AB38" s="177"/>
      <c r="AC38" s="175"/>
      <c r="AD38" s="175"/>
      <c r="AE38" s="415"/>
      <c r="AF38" s="175"/>
      <c r="AG38" s="175"/>
      <c r="AH38" s="175"/>
      <c r="AI38" s="178"/>
    </row>
    <row r="39" spans="1:35" s="161" customFormat="1" ht="15.75" customHeight="1" hidden="1">
      <c r="A39" s="141"/>
      <c r="B39" s="14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P39" s="177"/>
      <c r="Q39" s="177"/>
      <c r="R39" s="177"/>
      <c r="S39" s="177"/>
      <c r="T39" s="177"/>
      <c r="U39" s="175"/>
      <c r="V39" s="175"/>
      <c r="W39" s="175"/>
      <c r="X39" s="175"/>
      <c r="Y39" s="176"/>
      <c r="Z39" s="177"/>
      <c r="AA39" s="177"/>
      <c r="AB39" s="177"/>
      <c r="AC39" s="175"/>
      <c r="AD39" s="175"/>
      <c r="AE39" s="415"/>
      <c r="AF39" s="175"/>
      <c r="AG39" s="175"/>
      <c r="AH39" s="175"/>
      <c r="AI39" s="178"/>
    </row>
    <row r="40" spans="1:35" s="161" customFormat="1" ht="15.75" customHeight="1" hidden="1">
      <c r="A40" s="141"/>
      <c r="B40" s="141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P40" s="177"/>
      <c r="Q40" s="177"/>
      <c r="R40" s="177"/>
      <c r="S40" s="177"/>
      <c r="T40" s="177"/>
      <c r="U40" s="175"/>
      <c r="V40" s="175"/>
      <c r="W40" s="175"/>
      <c r="X40" s="175"/>
      <c r="Y40" s="176"/>
      <c r="Z40" s="177"/>
      <c r="AA40" s="177"/>
      <c r="AB40" s="177"/>
      <c r="AC40" s="175"/>
      <c r="AD40" s="175"/>
      <c r="AE40" s="415"/>
      <c r="AF40" s="175"/>
      <c r="AG40" s="175"/>
      <c r="AH40" s="175"/>
      <c r="AI40" s="178"/>
    </row>
    <row r="41" spans="1:35" s="161" customFormat="1" ht="15.75" customHeight="1" hidden="1">
      <c r="A41" s="141"/>
      <c r="B41" s="141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P41" s="177"/>
      <c r="Q41" s="177"/>
      <c r="R41" s="177"/>
      <c r="S41" s="177"/>
      <c r="T41" s="177"/>
      <c r="U41" s="175"/>
      <c r="V41" s="175"/>
      <c r="W41" s="175"/>
      <c r="X41" s="175"/>
      <c r="Y41" s="176"/>
      <c r="Z41" s="177"/>
      <c r="AA41" s="177"/>
      <c r="AB41" s="177"/>
      <c r="AC41" s="175"/>
      <c r="AD41" s="175"/>
      <c r="AE41" s="415"/>
      <c r="AF41" s="175"/>
      <c r="AG41" s="175"/>
      <c r="AH41" s="175"/>
      <c r="AI41" s="178"/>
    </row>
    <row r="42" spans="1:35" s="161" customFormat="1" ht="14.25" customHeight="1" hidden="1">
      <c r="A42" s="141"/>
      <c r="B42" s="141"/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P42" s="177"/>
      <c r="Q42" s="177"/>
      <c r="R42" s="177"/>
      <c r="S42" s="177"/>
      <c r="T42" s="177"/>
      <c r="U42" s="175"/>
      <c r="V42" s="175"/>
      <c r="W42" s="175"/>
      <c r="X42" s="175"/>
      <c r="Y42" s="176"/>
      <c r="Z42" s="177"/>
      <c r="AA42" s="177"/>
      <c r="AB42" s="177"/>
      <c r="AC42" s="175"/>
      <c r="AD42" s="175"/>
      <c r="AE42" s="415"/>
      <c r="AF42" s="175"/>
      <c r="AG42" s="175"/>
      <c r="AH42" s="175"/>
      <c r="AI42" s="178"/>
    </row>
    <row r="43" spans="1:35" s="161" customFormat="1" ht="15" customHeight="1" hidden="1">
      <c r="A43" s="155"/>
      <c r="B43" s="155"/>
      <c r="C43" s="179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P43" s="177"/>
      <c r="Q43" s="177"/>
      <c r="R43" s="177"/>
      <c r="S43" s="177"/>
      <c r="T43" s="177"/>
      <c r="U43" s="175"/>
      <c r="V43" s="175"/>
      <c r="W43" s="175"/>
      <c r="X43" s="175"/>
      <c r="Y43" s="176"/>
      <c r="Z43" s="177"/>
      <c r="AA43" s="177"/>
      <c r="AB43" s="177"/>
      <c r="AC43" s="175"/>
      <c r="AD43" s="175"/>
      <c r="AE43" s="415"/>
      <c r="AF43" s="175"/>
      <c r="AG43" s="175"/>
      <c r="AH43" s="175"/>
      <c r="AI43" s="178"/>
    </row>
    <row r="44" spans="1:35" s="161" customFormat="1" ht="15" customHeight="1" hidden="1">
      <c r="A44" s="155"/>
      <c r="B44" s="155"/>
      <c r="C44" s="179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P44" s="177"/>
      <c r="Q44" s="177"/>
      <c r="R44" s="177"/>
      <c r="S44" s="177"/>
      <c r="T44" s="177"/>
      <c r="U44" s="175"/>
      <c r="V44" s="175"/>
      <c r="W44" s="175"/>
      <c r="X44" s="175"/>
      <c r="Y44" s="176"/>
      <c r="Z44" s="177"/>
      <c r="AA44" s="177"/>
      <c r="AB44" s="177"/>
      <c r="AC44" s="175"/>
      <c r="AD44" s="175"/>
      <c r="AE44" s="415"/>
      <c r="AF44" s="175"/>
      <c r="AG44" s="175"/>
      <c r="AH44" s="175"/>
      <c r="AI44" s="178"/>
    </row>
    <row r="45" spans="1:35" s="161" customFormat="1" ht="15.75" customHeight="1" hidden="1">
      <c r="A45" s="155"/>
      <c r="B45" s="155"/>
      <c r="C45" s="179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P45" s="177"/>
      <c r="Q45" s="177"/>
      <c r="R45" s="177"/>
      <c r="S45" s="177"/>
      <c r="T45" s="177"/>
      <c r="U45" s="175"/>
      <c r="V45" s="175"/>
      <c r="W45" s="175"/>
      <c r="X45" s="175"/>
      <c r="Y45" s="176"/>
      <c r="Z45" s="177"/>
      <c r="AA45" s="177"/>
      <c r="AB45" s="177"/>
      <c r="AC45" s="175"/>
      <c r="AD45" s="175"/>
      <c r="AE45" s="415"/>
      <c r="AF45" s="175"/>
      <c r="AG45" s="175"/>
      <c r="AH45" s="175"/>
      <c r="AI45" s="178"/>
    </row>
    <row r="46" spans="1:35" s="161" customFormat="1" ht="16.5" customHeight="1" hidden="1">
      <c r="A46" s="155"/>
      <c r="B46" s="155"/>
      <c r="C46" s="179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P46" s="177"/>
      <c r="Q46" s="177"/>
      <c r="R46" s="177"/>
      <c r="S46" s="177"/>
      <c r="T46" s="177"/>
      <c r="U46" s="175"/>
      <c r="V46" s="175"/>
      <c r="W46" s="175"/>
      <c r="X46" s="175"/>
      <c r="Y46" s="176"/>
      <c r="Z46" s="177"/>
      <c r="AA46" s="177"/>
      <c r="AB46" s="177"/>
      <c r="AC46" s="175"/>
      <c r="AD46" s="175"/>
      <c r="AE46" s="415"/>
      <c r="AF46" s="175"/>
      <c r="AG46" s="175"/>
      <c r="AH46" s="175"/>
      <c r="AI46" s="178"/>
    </row>
    <row r="47" spans="1:35" s="184" customFormat="1" ht="15.75" customHeight="1" hidden="1">
      <c r="A47" s="180"/>
      <c r="B47" s="180"/>
      <c r="C47" s="181"/>
      <c r="D47" s="182"/>
      <c r="E47" s="182"/>
      <c r="F47" s="182"/>
      <c r="G47" s="182"/>
      <c r="H47" s="182"/>
      <c r="I47" s="182"/>
      <c r="J47" s="175"/>
      <c r="K47" s="175"/>
      <c r="L47" s="182"/>
      <c r="M47" s="182"/>
      <c r="N47" s="183"/>
      <c r="P47" s="185"/>
      <c r="Q47" s="185"/>
      <c r="R47" s="185"/>
      <c r="S47" s="185"/>
      <c r="T47" s="185"/>
      <c r="U47" s="175"/>
      <c r="V47" s="175"/>
      <c r="W47" s="182"/>
      <c r="X47" s="182"/>
      <c r="Y47" s="183"/>
      <c r="Z47" s="185"/>
      <c r="AA47" s="185"/>
      <c r="AB47" s="185"/>
      <c r="AC47" s="175"/>
      <c r="AD47" s="175"/>
      <c r="AE47" s="415"/>
      <c r="AF47" s="175"/>
      <c r="AG47" s="182"/>
      <c r="AH47" s="182"/>
      <c r="AI47" s="186"/>
    </row>
    <row r="48" spans="1:35" s="194" customFormat="1" ht="15.75" customHeight="1" hidden="1">
      <c r="A48" s="187"/>
      <c r="B48" s="188"/>
      <c r="C48" s="189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1"/>
      <c r="Z48" s="192"/>
      <c r="AA48" s="192"/>
      <c r="AB48" s="192"/>
      <c r="AC48" s="190"/>
      <c r="AD48" s="190"/>
      <c r="AE48" s="416"/>
      <c r="AF48" s="190"/>
      <c r="AG48" s="190"/>
      <c r="AH48" s="190"/>
      <c r="AI48" s="193"/>
    </row>
    <row r="49" spans="1:35" s="173" customFormat="1" ht="55.5" customHeight="1" hidden="1">
      <c r="A49" s="155"/>
      <c r="B49" s="155"/>
      <c r="C49" s="15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68"/>
      <c r="P49" s="169"/>
      <c r="Q49" s="170"/>
      <c r="R49" s="170"/>
      <c r="S49" s="170"/>
      <c r="T49" s="170"/>
      <c r="U49" s="166"/>
      <c r="V49" s="166"/>
      <c r="W49" s="166"/>
      <c r="X49" s="166"/>
      <c r="Y49" s="171"/>
      <c r="Z49" s="170"/>
      <c r="AA49" s="170"/>
      <c r="AB49" s="170"/>
      <c r="AC49" s="166"/>
      <c r="AD49" s="166"/>
      <c r="AE49" s="414"/>
      <c r="AF49" s="166"/>
      <c r="AG49" s="166"/>
      <c r="AH49" s="166"/>
      <c r="AI49" s="172"/>
    </row>
    <row r="50" spans="1:35" s="173" customFormat="1" ht="55.5" customHeight="1" hidden="1">
      <c r="A50" s="155"/>
      <c r="B50" s="155"/>
      <c r="C50" s="15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71"/>
      <c r="P50" s="170"/>
      <c r="Q50" s="170"/>
      <c r="R50" s="170"/>
      <c r="S50" s="170"/>
      <c r="T50" s="170"/>
      <c r="U50" s="166"/>
      <c r="V50" s="166"/>
      <c r="W50" s="166"/>
      <c r="X50" s="166"/>
      <c r="Y50" s="171"/>
      <c r="Z50" s="170"/>
      <c r="AA50" s="170"/>
      <c r="AB50" s="170"/>
      <c r="AC50" s="166"/>
      <c r="AD50" s="166"/>
      <c r="AE50" s="414"/>
      <c r="AF50" s="166"/>
      <c r="AG50" s="166"/>
      <c r="AH50" s="166"/>
      <c r="AI50" s="172"/>
    </row>
    <row r="51" spans="1:35" s="201" customFormat="1" ht="15.75" customHeight="1" hidden="1">
      <c r="A51" s="195"/>
      <c r="B51" s="196"/>
      <c r="C51" s="197"/>
      <c r="D51" s="198"/>
      <c r="E51" s="198"/>
      <c r="F51" s="198"/>
      <c r="G51" s="198"/>
      <c r="H51" s="198"/>
      <c r="I51" s="199"/>
      <c r="J51" s="198"/>
      <c r="K51" s="198"/>
      <c r="L51" s="198"/>
      <c r="M51" s="198"/>
      <c r="N51" s="200"/>
      <c r="P51" s="202"/>
      <c r="Q51" s="202"/>
      <c r="R51" s="202"/>
      <c r="S51" s="202"/>
      <c r="T51" s="202"/>
      <c r="U51" s="198"/>
      <c r="V51" s="198"/>
      <c r="W51" s="198"/>
      <c r="X51" s="198"/>
      <c r="Y51" s="200"/>
      <c r="Z51" s="202"/>
      <c r="AA51" s="202"/>
      <c r="AB51" s="202"/>
      <c r="AC51" s="198"/>
      <c r="AD51" s="198"/>
      <c r="AE51" s="417"/>
      <c r="AF51" s="198"/>
      <c r="AG51" s="198"/>
      <c r="AH51" s="198"/>
      <c r="AI51" s="203"/>
    </row>
    <row r="52" spans="1:35" s="173" customFormat="1" ht="55.5" customHeight="1" hidden="1">
      <c r="A52" s="155"/>
      <c r="B52" s="155"/>
      <c r="C52" s="15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71"/>
      <c r="P52" s="170"/>
      <c r="Q52" s="170"/>
      <c r="R52" s="170"/>
      <c r="S52" s="170"/>
      <c r="T52" s="170"/>
      <c r="U52" s="166"/>
      <c r="V52" s="166"/>
      <c r="W52" s="166"/>
      <c r="X52" s="166"/>
      <c r="Y52" s="171"/>
      <c r="Z52" s="170"/>
      <c r="AA52" s="170"/>
      <c r="AB52" s="170"/>
      <c r="AC52" s="166"/>
      <c r="AD52" s="166"/>
      <c r="AE52" s="414"/>
      <c r="AF52" s="166"/>
      <c r="AG52" s="166"/>
      <c r="AH52" s="166"/>
      <c r="AI52" s="172"/>
    </row>
    <row r="53" spans="1:35" s="208" customFormat="1" ht="16.5" customHeight="1" hidden="1">
      <c r="A53" s="147"/>
      <c r="B53" s="147"/>
      <c r="C53" s="162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6"/>
      <c r="AA53" s="206"/>
      <c r="AB53" s="206"/>
      <c r="AC53" s="204"/>
      <c r="AD53" s="204"/>
      <c r="AE53" s="418"/>
      <c r="AF53" s="204"/>
      <c r="AG53" s="204"/>
      <c r="AH53" s="204"/>
      <c r="AI53" s="207"/>
    </row>
    <row r="54" spans="1:35" s="173" customFormat="1" ht="57" customHeight="1" hidden="1">
      <c r="A54" s="155"/>
      <c r="B54" s="155"/>
      <c r="C54" s="15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7"/>
      <c r="O54" s="168"/>
      <c r="P54" s="169"/>
      <c r="Q54" s="170"/>
      <c r="R54" s="170"/>
      <c r="S54" s="170"/>
      <c r="T54" s="170"/>
      <c r="U54" s="166"/>
      <c r="V54" s="166"/>
      <c r="W54" s="166"/>
      <c r="X54" s="166"/>
      <c r="Y54" s="171"/>
      <c r="Z54" s="170"/>
      <c r="AA54" s="170"/>
      <c r="AB54" s="170"/>
      <c r="AC54" s="166"/>
      <c r="AD54" s="166"/>
      <c r="AE54" s="414"/>
      <c r="AF54" s="166"/>
      <c r="AG54" s="166"/>
      <c r="AH54" s="166"/>
      <c r="AI54" s="172"/>
    </row>
    <row r="55" spans="1:35" s="165" customFormat="1" ht="24" customHeight="1">
      <c r="A55" s="209"/>
      <c r="B55" s="147" t="s">
        <v>94</v>
      </c>
      <c r="C55" s="148" t="s">
        <v>12</v>
      </c>
      <c r="D55" s="163"/>
      <c r="E55" s="163"/>
      <c r="F55" s="163"/>
      <c r="G55" s="163"/>
      <c r="H55" s="163"/>
      <c r="I55" s="163">
        <f>SUM(I56)</f>
        <v>20910</v>
      </c>
      <c r="J55" s="163"/>
      <c r="K55" s="163"/>
      <c r="L55" s="163"/>
      <c r="M55" s="163"/>
      <c r="N55" s="163">
        <f aca="true" t="shared" si="5" ref="N55:T55">SUM(N56+N59)</f>
        <v>0</v>
      </c>
      <c r="O55" s="163">
        <f t="shared" si="5"/>
        <v>0</v>
      </c>
      <c r="P55" s="163">
        <f t="shared" si="5"/>
        <v>0</v>
      </c>
      <c r="Q55" s="163">
        <f t="shared" si="5"/>
        <v>0</v>
      </c>
      <c r="R55" s="163">
        <f t="shared" si="5"/>
        <v>0</v>
      </c>
      <c r="S55" s="163">
        <f t="shared" si="5"/>
        <v>0</v>
      </c>
      <c r="T55" s="163">
        <f t="shared" si="5"/>
        <v>0</v>
      </c>
      <c r="U55" s="163">
        <f>SUM(U56+U59+U121)</f>
        <v>340020</v>
      </c>
      <c r="V55" s="163">
        <f>SUM(V56+V59+V121)</f>
        <v>340020</v>
      </c>
      <c r="W55" s="163">
        <f>SUM(W56+W59+W121)</f>
        <v>0</v>
      </c>
      <c r="X55" s="163">
        <f>SUM(X56+X59+X121)</f>
        <v>0</v>
      </c>
      <c r="Y55" s="163">
        <f aca="true" t="shared" si="6" ref="Y55:AH55">SUM(Y56+Y59+Y121)</f>
        <v>0</v>
      </c>
      <c r="Z55" s="163">
        <f t="shared" si="6"/>
        <v>0</v>
      </c>
      <c r="AA55" s="163">
        <f t="shared" si="6"/>
        <v>0</v>
      </c>
      <c r="AB55" s="163">
        <f t="shared" si="6"/>
        <v>0</v>
      </c>
      <c r="AC55" s="163">
        <f t="shared" si="6"/>
        <v>340020</v>
      </c>
      <c r="AD55" s="163">
        <f t="shared" si="6"/>
        <v>342630</v>
      </c>
      <c r="AE55" s="413">
        <f>SUM(AD55/AC55)</f>
        <v>1.0076760190577025</v>
      </c>
      <c r="AF55" s="163">
        <f t="shared" si="6"/>
        <v>340020</v>
      </c>
      <c r="AG55" s="163">
        <f t="shared" si="6"/>
        <v>0</v>
      </c>
      <c r="AH55" s="163">
        <f t="shared" si="6"/>
        <v>0</v>
      </c>
      <c r="AI55" s="164"/>
    </row>
    <row r="56" spans="1:35" s="173" customFormat="1" ht="17.25" customHeight="1">
      <c r="A56" s="155"/>
      <c r="B56" s="155" t="s">
        <v>103</v>
      </c>
      <c r="C56" s="156" t="s">
        <v>95</v>
      </c>
      <c r="D56" s="166"/>
      <c r="E56" s="166"/>
      <c r="F56" s="166"/>
      <c r="G56" s="166"/>
      <c r="H56" s="166"/>
      <c r="I56" s="166">
        <v>20910</v>
      </c>
      <c r="J56" s="166"/>
      <c r="K56" s="166"/>
      <c r="L56" s="166"/>
      <c r="M56" s="166"/>
      <c r="N56" s="171"/>
      <c r="P56" s="170"/>
      <c r="Q56" s="170"/>
      <c r="R56" s="170"/>
      <c r="S56" s="170"/>
      <c r="T56" s="170"/>
      <c r="U56" s="166">
        <v>316973</v>
      </c>
      <c r="V56" s="166">
        <v>316973</v>
      </c>
      <c r="W56" s="166"/>
      <c r="X56" s="166"/>
      <c r="Y56" s="171"/>
      <c r="Z56" s="170"/>
      <c r="AA56" s="170"/>
      <c r="AB56" s="170"/>
      <c r="AC56" s="166">
        <f>SUM(U56-AA56+AB56)</f>
        <v>316973</v>
      </c>
      <c r="AD56" s="166">
        <v>316969</v>
      </c>
      <c r="AE56" s="414">
        <f>SUM(AD56/AC56)</f>
        <v>0.999987380628634</v>
      </c>
      <c r="AF56" s="166">
        <v>316973</v>
      </c>
      <c r="AG56" s="166"/>
      <c r="AH56" s="166"/>
      <c r="AI56" s="172"/>
    </row>
    <row r="57" spans="1:35" s="145" customFormat="1" ht="17.25" customHeight="1" hidden="1">
      <c r="A57" s="141"/>
      <c r="B57" s="147"/>
      <c r="C57" s="148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210"/>
      <c r="Z57" s="211"/>
      <c r="AA57" s="177"/>
      <c r="AB57" s="177"/>
      <c r="AC57" s="166">
        <f>SUM(U57-AA57+AB57)</f>
        <v>0</v>
      </c>
      <c r="AD57" s="166"/>
      <c r="AE57" s="414" t="e">
        <f>SUM(AD57/AC57)</f>
        <v>#DIV/0!</v>
      </c>
      <c r="AF57" s="163"/>
      <c r="AG57" s="163"/>
      <c r="AH57" s="163"/>
      <c r="AI57" s="178"/>
    </row>
    <row r="58" spans="1:35" s="173" customFormat="1" ht="17.25" customHeight="1" hidden="1">
      <c r="A58" s="155"/>
      <c r="B58" s="155"/>
      <c r="C58" s="15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71"/>
      <c r="P58" s="170"/>
      <c r="Q58" s="170"/>
      <c r="R58" s="170"/>
      <c r="S58" s="170"/>
      <c r="T58" s="170"/>
      <c r="U58" s="166"/>
      <c r="V58" s="166"/>
      <c r="W58" s="166"/>
      <c r="X58" s="166"/>
      <c r="Y58" s="171"/>
      <c r="Z58" s="170"/>
      <c r="AA58" s="170"/>
      <c r="AB58" s="170"/>
      <c r="AC58" s="166">
        <f>SUM(U58-AA58+AB58)</f>
        <v>0</v>
      </c>
      <c r="AD58" s="166"/>
      <c r="AE58" s="414" t="e">
        <f>SUM(AD58/AC58)</f>
        <v>#DIV/0!</v>
      </c>
      <c r="AF58" s="166"/>
      <c r="AG58" s="166"/>
      <c r="AH58" s="166"/>
      <c r="AI58" s="172"/>
    </row>
    <row r="59" spans="1:35" s="173" customFormat="1" ht="17.25" customHeight="1">
      <c r="A59" s="155"/>
      <c r="B59" s="155" t="s">
        <v>109</v>
      </c>
      <c r="C59" s="156" t="s">
        <v>88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71"/>
      <c r="P59" s="170"/>
      <c r="Q59" s="170"/>
      <c r="R59" s="170"/>
      <c r="S59" s="170"/>
      <c r="T59" s="170"/>
      <c r="U59" s="166">
        <v>23047</v>
      </c>
      <c r="V59" s="166">
        <v>23047</v>
      </c>
      <c r="W59" s="166"/>
      <c r="X59" s="166"/>
      <c r="Y59" s="171"/>
      <c r="Z59" s="170"/>
      <c r="AA59" s="170"/>
      <c r="AB59" s="170"/>
      <c r="AC59" s="166">
        <f>SUM(U59-AA59+AB59)</f>
        <v>23047</v>
      </c>
      <c r="AD59" s="166">
        <v>25661</v>
      </c>
      <c r="AE59" s="414">
        <f>SUM(AD59/AC59)</f>
        <v>1.1134204017876512</v>
      </c>
      <c r="AF59" s="166">
        <v>23047</v>
      </c>
      <c r="AG59" s="166"/>
      <c r="AH59" s="166"/>
      <c r="AI59" s="172"/>
    </row>
    <row r="60" spans="1:35" s="145" customFormat="1" ht="24.75" customHeight="1" hidden="1" thickBot="1">
      <c r="A60" s="141"/>
      <c r="B60" s="141"/>
      <c r="C60" s="14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3"/>
      <c r="Z60" s="214"/>
      <c r="AA60" s="214"/>
      <c r="AB60" s="214"/>
      <c r="AC60" s="212"/>
      <c r="AD60" s="212"/>
      <c r="AE60" s="422"/>
      <c r="AF60" s="212"/>
      <c r="AG60" s="212"/>
      <c r="AH60" s="212"/>
      <c r="AI60" s="215"/>
    </row>
    <row r="61" spans="1:35" s="216" customFormat="1" ht="24.75" customHeight="1" hidden="1" thickTop="1">
      <c r="A61" s="147"/>
      <c r="B61" s="147"/>
      <c r="C61" s="148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210"/>
      <c r="Z61" s="211"/>
      <c r="AA61" s="211"/>
      <c r="AB61" s="211"/>
      <c r="AC61" s="163"/>
      <c r="AD61" s="163"/>
      <c r="AE61" s="413"/>
      <c r="AF61" s="163"/>
      <c r="AG61" s="163"/>
      <c r="AH61" s="163"/>
      <c r="AI61" s="164"/>
    </row>
    <row r="62" spans="1:35" s="173" customFormat="1" ht="55.5" customHeight="1" hidden="1">
      <c r="A62" s="155"/>
      <c r="B62" s="155"/>
      <c r="C62" s="15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7"/>
      <c r="O62" s="168"/>
      <c r="P62" s="169"/>
      <c r="Q62" s="170"/>
      <c r="R62" s="170"/>
      <c r="S62" s="170"/>
      <c r="T62" s="170"/>
      <c r="U62" s="166"/>
      <c r="V62" s="166"/>
      <c r="W62" s="166"/>
      <c r="X62" s="166"/>
      <c r="Y62" s="171"/>
      <c r="Z62" s="170"/>
      <c r="AA62" s="170"/>
      <c r="AB62" s="170"/>
      <c r="AC62" s="166"/>
      <c r="AD62" s="166"/>
      <c r="AE62" s="414"/>
      <c r="AF62" s="166"/>
      <c r="AG62" s="166"/>
      <c r="AH62" s="166"/>
      <c r="AI62" s="172"/>
    </row>
    <row r="63" spans="1:35" s="173" customFormat="1" ht="39.75" customHeight="1" hidden="1">
      <c r="A63" s="155"/>
      <c r="B63" s="155"/>
      <c r="C63" s="217"/>
      <c r="D63" s="218"/>
      <c r="E63" s="218"/>
      <c r="F63" s="218"/>
      <c r="G63" s="218"/>
      <c r="H63" s="218"/>
      <c r="I63" s="218"/>
      <c r="J63" s="166"/>
      <c r="K63" s="166"/>
      <c r="L63" s="158"/>
      <c r="M63" s="158"/>
      <c r="N63" s="171"/>
      <c r="P63" s="170"/>
      <c r="Q63" s="170"/>
      <c r="R63" s="170"/>
      <c r="S63" s="170"/>
      <c r="T63" s="170"/>
      <c r="U63" s="166"/>
      <c r="V63" s="166"/>
      <c r="W63" s="158"/>
      <c r="X63" s="158"/>
      <c r="Y63" s="171"/>
      <c r="Z63" s="170"/>
      <c r="AA63" s="170"/>
      <c r="AB63" s="170"/>
      <c r="AC63" s="166"/>
      <c r="AD63" s="166"/>
      <c r="AE63" s="414"/>
      <c r="AF63" s="166"/>
      <c r="AG63" s="158"/>
      <c r="AH63" s="158"/>
      <c r="AI63" s="219"/>
    </row>
    <row r="64" spans="1:35" s="222" customFormat="1" ht="25.5" customHeight="1" hidden="1" thickTop="1">
      <c r="A64" s="146"/>
      <c r="B64" s="147"/>
      <c r="C64" s="148"/>
      <c r="D64" s="220"/>
      <c r="E64" s="220"/>
      <c r="F64" s="220"/>
      <c r="G64" s="220"/>
      <c r="H64" s="220"/>
      <c r="I64" s="220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210"/>
      <c r="Z64" s="211"/>
      <c r="AA64" s="211"/>
      <c r="AB64" s="211"/>
      <c r="AC64" s="163"/>
      <c r="AD64" s="163"/>
      <c r="AE64" s="413"/>
      <c r="AF64" s="163"/>
      <c r="AG64" s="163"/>
      <c r="AH64" s="163"/>
      <c r="AI64" s="221"/>
    </row>
    <row r="65" spans="1:35" s="173" customFormat="1" ht="55.5" customHeight="1" hidden="1">
      <c r="A65" s="155"/>
      <c r="B65" s="155"/>
      <c r="C65" s="217"/>
      <c r="D65" s="218"/>
      <c r="E65" s="218"/>
      <c r="F65" s="218"/>
      <c r="G65" s="218"/>
      <c r="H65" s="218"/>
      <c r="I65" s="158"/>
      <c r="J65" s="166"/>
      <c r="K65" s="166"/>
      <c r="L65" s="158"/>
      <c r="M65" s="158"/>
      <c r="N65" s="171"/>
      <c r="P65" s="170"/>
      <c r="Q65" s="170"/>
      <c r="R65" s="170"/>
      <c r="S65" s="170"/>
      <c r="T65" s="170"/>
      <c r="U65" s="166"/>
      <c r="V65" s="166"/>
      <c r="W65" s="158"/>
      <c r="X65" s="158"/>
      <c r="Y65" s="171"/>
      <c r="Z65" s="170"/>
      <c r="AA65" s="170"/>
      <c r="AB65" s="170"/>
      <c r="AC65" s="166"/>
      <c r="AD65" s="166"/>
      <c r="AE65" s="414"/>
      <c r="AF65" s="166"/>
      <c r="AG65" s="158"/>
      <c r="AH65" s="158"/>
      <c r="AI65" s="219"/>
    </row>
    <row r="66" spans="1:35" s="173" customFormat="1" ht="39.75" customHeight="1" hidden="1">
      <c r="A66" s="155"/>
      <c r="B66" s="155"/>
      <c r="C66" s="217"/>
      <c r="D66" s="218"/>
      <c r="E66" s="218"/>
      <c r="F66" s="218"/>
      <c r="G66" s="218"/>
      <c r="H66" s="218"/>
      <c r="I66" s="158"/>
      <c r="J66" s="166"/>
      <c r="K66" s="166"/>
      <c r="L66" s="158"/>
      <c r="M66" s="158"/>
      <c r="N66" s="171"/>
      <c r="P66" s="170"/>
      <c r="Q66" s="170"/>
      <c r="R66" s="170"/>
      <c r="S66" s="170"/>
      <c r="T66" s="170"/>
      <c r="U66" s="166"/>
      <c r="V66" s="166"/>
      <c r="W66" s="158"/>
      <c r="X66" s="158"/>
      <c r="Y66" s="171"/>
      <c r="Z66" s="170"/>
      <c r="AA66" s="170"/>
      <c r="AB66" s="170"/>
      <c r="AC66" s="166"/>
      <c r="AD66" s="166"/>
      <c r="AE66" s="414"/>
      <c r="AF66" s="166"/>
      <c r="AG66" s="158"/>
      <c r="AH66" s="158"/>
      <c r="AI66" s="219"/>
    </row>
    <row r="67" spans="1:35" s="165" customFormat="1" ht="22.5" customHeight="1" hidden="1">
      <c r="A67" s="147"/>
      <c r="B67" s="147"/>
      <c r="C67" s="148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210"/>
      <c r="Z67" s="211"/>
      <c r="AA67" s="211"/>
      <c r="AB67" s="211"/>
      <c r="AC67" s="163"/>
      <c r="AD67" s="163"/>
      <c r="AE67" s="413"/>
      <c r="AF67" s="163"/>
      <c r="AG67" s="163"/>
      <c r="AH67" s="163"/>
      <c r="AI67" s="164"/>
    </row>
    <row r="68" spans="1:35" s="173" customFormat="1" ht="42" customHeight="1" hidden="1">
      <c r="A68" s="155"/>
      <c r="B68" s="155"/>
      <c r="C68" s="15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71"/>
      <c r="P68" s="170"/>
      <c r="Q68" s="170"/>
      <c r="R68" s="170"/>
      <c r="S68" s="170"/>
      <c r="T68" s="170"/>
      <c r="U68" s="166"/>
      <c r="V68" s="166"/>
      <c r="W68" s="166"/>
      <c r="X68" s="166"/>
      <c r="Y68" s="171"/>
      <c r="Z68" s="170"/>
      <c r="AA68" s="170"/>
      <c r="AB68" s="170"/>
      <c r="AC68" s="166"/>
      <c r="AD68" s="166"/>
      <c r="AE68" s="414"/>
      <c r="AF68" s="166"/>
      <c r="AG68" s="166"/>
      <c r="AH68" s="166"/>
      <c r="AI68" s="172"/>
    </row>
    <row r="69" spans="1:35" s="161" customFormat="1" ht="15.75" customHeight="1" hidden="1">
      <c r="A69" s="155"/>
      <c r="B69" s="155"/>
      <c r="C69" s="156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6"/>
      <c r="P69" s="177"/>
      <c r="Q69" s="177"/>
      <c r="R69" s="177"/>
      <c r="S69" s="177"/>
      <c r="T69" s="177"/>
      <c r="U69" s="175"/>
      <c r="V69" s="175"/>
      <c r="W69" s="175"/>
      <c r="X69" s="175"/>
      <c r="Y69" s="176"/>
      <c r="Z69" s="177"/>
      <c r="AA69" s="177"/>
      <c r="AB69" s="177"/>
      <c r="AC69" s="175"/>
      <c r="AD69" s="175"/>
      <c r="AE69" s="415"/>
      <c r="AF69" s="175"/>
      <c r="AG69" s="175"/>
      <c r="AH69" s="175"/>
      <c r="AI69" s="178"/>
    </row>
    <row r="70" spans="1:35" s="161" customFormat="1" ht="15.75" customHeight="1" hidden="1">
      <c r="A70" s="155"/>
      <c r="B70" s="155"/>
      <c r="C70" s="179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6"/>
      <c r="P70" s="177"/>
      <c r="Q70" s="177"/>
      <c r="R70" s="177"/>
      <c r="S70" s="177"/>
      <c r="T70" s="177"/>
      <c r="U70" s="175"/>
      <c r="V70" s="175"/>
      <c r="W70" s="175"/>
      <c r="X70" s="175"/>
      <c r="Y70" s="176"/>
      <c r="Z70" s="177"/>
      <c r="AA70" s="177"/>
      <c r="AB70" s="177"/>
      <c r="AC70" s="175"/>
      <c r="AD70" s="175"/>
      <c r="AE70" s="415"/>
      <c r="AF70" s="175"/>
      <c r="AG70" s="175"/>
      <c r="AH70" s="175"/>
      <c r="AI70" s="178"/>
    </row>
    <row r="71" spans="1:35" s="161" customFormat="1" ht="15.75" customHeight="1" hidden="1">
      <c r="A71" s="155"/>
      <c r="B71" s="155"/>
      <c r="C71" s="179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6"/>
      <c r="P71" s="177"/>
      <c r="Q71" s="177"/>
      <c r="R71" s="177"/>
      <c r="S71" s="177"/>
      <c r="T71" s="177"/>
      <c r="U71" s="175"/>
      <c r="V71" s="175"/>
      <c r="W71" s="175"/>
      <c r="X71" s="175"/>
      <c r="Y71" s="176"/>
      <c r="Z71" s="177"/>
      <c r="AA71" s="177"/>
      <c r="AB71" s="177"/>
      <c r="AC71" s="175"/>
      <c r="AD71" s="175"/>
      <c r="AE71" s="415"/>
      <c r="AF71" s="175"/>
      <c r="AG71" s="175"/>
      <c r="AH71" s="175"/>
      <c r="AI71" s="178"/>
    </row>
    <row r="72" spans="1:35" s="161" customFormat="1" ht="15.75" customHeight="1" hidden="1">
      <c r="A72" s="155"/>
      <c r="B72" s="155"/>
      <c r="C72" s="156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6"/>
      <c r="P72" s="177"/>
      <c r="Q72" s="177"/>
      <c r="R72" s="177"/>
      <c r="S72" s="177"/>
      <c r="T72" s="177"/>
      <c r="U72" s="175"/>
      <c r="V72" s="175"/>
      <c r="W72" s="175"/>
      <c r="X72" s="175"/>
      <c r="Y72" s="176"/>
      <c r="Z72" s="177"/>
      <c r="AA72" s="177"/>
      <c r="AB72" s="177"/>
      <c r="AC72" s="175"/>
      <c r="AD72" s="175"/>
      <c r="AE72" s="415"/>
      <c r="AF72" s="175"/>
      <c r="AG72" s="175"/>
      <c r="AH72" s="175"/>
      <c r="AI72" s="178"/>
    </row>
    <row r="73" spans="1:35" s="161" customFormat="1" ht="15.75" customHeight="1" hidden="1">
      <c r="A73" s="155"/>
      <c r="B73" s="155"/>
      <c r="C73" s="179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6"/>
      <c r="P73" s="177"/>
      <c r="Q73" s="177"/>
      <c r="R73" s="177"/>
      <c r="S73" s="177"/>
      <c r="T73" s="177"/>
      <c r="U73" s="175"/>
      <c r="V73" s="175"/>
      <c r="W73" s="175"/>
      <c r="X73" s="175"/>
      <c r="Y73" s="176"/>
      <c r="Z73" s="177"/>
      <c r="AA73" s="177"/>
      <c r="AB73" s="177"/>
      <c r="AC73" s="175"/>
      <c r="AD73" s="175"/>
      <c r="AE73" s="415"/>
      <c r="AF73" s="175"/>
      <c r="AG73" s="175"/>
      <c r="AH73" s="175"/>
      <c r="AI73" s="178"/>
    </row>
    <row r="74" spans="1:35" s="161" customFormat="1" ht="15.75" customHeight="1" hidden="1">
      <c r="A74" s="155"/>
      <c r="B74" s="155"/>
      <c r="C74" s="179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6"/>
      <c r="P74" s="177"/>
      <c r="Q74" s="177"/>
      <c r="R74" s="177"/>
      <c r="S74" s="177"/>
      <c r="T74" s="177"/>
      <c r="U74" s="175"/>
      <c r="V74" s="175"/>
      <c r="W74" s="175"/>
      <c r="X74" s="175"/>
      <c r="Y74" s="176"/>
      <c r="Z74" s="177"/>
      <c r="AA74" s="177"/>
      <c r="AB74" s="177"/>
      <c r="AC74" s="175"/>
      <c r="AD74" s="175"/>
      <c r="AE74" s="415"/>
      <c r="AF74" s="175"/>
      <c r="AG74" s="175"/>
      <c r="AH74" s="175"/>
      <c r="AI74" s="178"/>
    </row>
    <row r="75" spans="1:35" s="161" customFormat="1" ht="15.75" customHeight="1" hidden="1">
      <c r="A75" s="155"/>
      <c r="B75" s="155"/>
      <c r="C75" s="179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  <c r="P75" s="177"/>
      <c r="Q75" s="177"/>
      <c r="R75" s="177"/>
      <c r="S75" s="177"/>
      <c r="T75" s="177"/>
      <c r="U75" s="175"/>
      <c r="V75" s="175"/>
      <c r="W75" s="175"/>
      <c r="X75" s="175"/>
      <c r="Y75" s="176"/>
      <c r="Z75" s="177"/>
      <c r="AA75" s="177"/>
      <c r="AB75" s="177"/>
      <c r="AC75" s="175"/>
      <c r="AD75" s="175"/>
      <c r="AE75" s="415"/>
      <c r="AF75" s="175"/>
      <c r="AG75" s="175"/>
      <c r="AH75" s="175"/>
      <c r="AI75" s="178"/>
    </row>
    <row r="76" spans="1:35" s="161" customFormat="1" ht="15.75" customHeight="1" hidden="1">
      <c r="A76" s="155"/>
      <c r="B76" s="155"/>
      <c r="C76" s="179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  <c r="P76" s="177"/>
      <c r="Q76" s="177"/>
      <c r="R76" s="177"/>
      <c r="S76" s="177"/>
      <c r="T76" s="177"/>
      <c r="U76" s="175"/>
      <c r="V76" s="175"/>
      <c r="W76" s="175"/>
      <c r="X76" s="175"/>
      <c r="Y76" s="176"/>
      <c r="Z76" s="177"/>
      <c r="AA76" s="177"/>
      <c r="AB76" s="177"/>
      <c r="AC76" s="175"/>
      <c r="AD76" s="175"/>
      <c r="AE76" s="415"/>
      <c r="AF76" s="175"/>
      <c r="AG76" s="175"/>
      <c r="AH76" s="175"/>
      <c r="AI76" s="178"/>
    </row>
    <row r="77" spans="1:35" s="161" customFormat="1" ht="15.75" customHeight="1" hidden="1">
      <c r="A77" s="155"/>
      <c r="B77" s="155"/>
      <c r="C77" s="179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P77" s="177"/>
      <c r="Q77" s="177"/>
      <c r="R77" s="177"/>
      <c r="S77" s="177"/>
      <c r="T77" s="177"/>
      <c r="U77" s="175"/>
      <c r="V77" s="175"/>
      <c r="W77" s="175"/>
      <c r="X77" s="175"/>
      <c r="Y77" s="176"/>
      <c r="Z77" s="177"/>
      <c r="AA77" s="177"/>
      <c r="AB77" s="177"/>
      <c r="AC77" s="175"/>
      <c r="AD77" s="175"/>
      <c r="AE77" s="415"/>
      <c r="AF77" s="175"/>
      <c r="AG77" s="175"/>
      <c r="AH77" s="175"/>
      <c r="AI77" s="178"/>
    </row>
    <row r="78" spans="1:35" s="161" customFormat="1" ht="15.75" customHeight="1" hidden="1">
      <c r="A78" s="155"/>
      <c r="B78" s="155"/>
      <c r="C78" s="179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P78" s="177"/>
      <c r="Q78" s="177"/>
      <c r="R78" s="177"/>
      <c r="S78" s="177"/>
      <c r="T78" s="177"/>
      <c r="U78" s="175"/>
      <c r="V78" s="175"/>
      <c r="W78" s="175"/>
      <c r="X78" s="175"/>
      <c r="Y78" s="176"/>
      <c r="Z78" s="177"/>
      <c r="AA78" s="177"/>
      <c r="AB78" s="177"/>
      <c r="AC78" s="175"/>
      <c r="AD78" s="175"/>
      <c r="AE78" s="415"/>
      <c r="AF78" s="175"/>
      <c r="AG78" s="175"/>
      <c r="AH78" s="175"/>
      <c r="AI78" s="178"/>
    </row>
    <row r="79" spans="1:35" s="161" customFormat="1" ht="20.25" customHeight="1" hidden="1">
      <c r="A79" s="155"/>
      <c r="B79" s="155"/>
      <c r="C79" s="179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P79" s="177"/>
      <c r="Q79" s="177"/>
      <c r="R79" s="177"/>
      <c r="S79" s="177"/>
      <c r="T79" s="177"/>
      <c r="U79" s="175"/>
      <c r="V79" s="175"/>
      <c r="W79" s="175"/>
      <c r="X79" s="175"/>
      <c r="Y79" s="176"/>
      <c r="Z79" s="177"/>
      <c r="AA79" s="177"/>
      <c r="AB79" s="177"/>
      <c r="AC79" s="175"/>
      <c r="AD79" s="175"/>
      <c r="AE79" s="415"/>
      <c r="AF79" s="175"/>
      <c r="AG79" s="175"/>
      <c r="AH79" s="175"/>
      <c r="AI79" s="178"/>
    </row>
    <row r="80" spans="1:35" s="161" customFormat="1" ht="18" customHeight="1" hidden="1">
      <c r="A80" s="195"/>
      <c r="B80" s="195"/>
      <c r="C80" s="223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210"/>
      <c r="P80" s="211"/>
      <c r="Q80" s="211"/>
      <c r="R80" s="211"/>
      <c r="S80" s="211"/>
      <c r="T80" s="211"/>
      <c r="U80" s="199"/>
      <c r="V80" s="199"/>
      <c r="W80" s="199"/>
      <c r="X80" s="199"/>
      <c r="Y80" s="210"/>
      <c r="Z80" s="211"/>
      <c r="AA80" s="211"/>
      <c r="AB80" s="211"/>
      <c r="AC80" s="199"/>
      <c r="AD80" s="199"/>
      <c r="AE80" s="423"/>
      <c r="AF80" s="199"/>
      <c r="AG80" s="199"/>
      <c r="AH80" s="199"/>
      <c r="AI80" s="178"/>
    </row>
    <row r="81" spans="1:35" s="161" customFormat="1" ht="15.75" customHeight="1" hidden="1">
      <c r="A81" s="155"/>
      <c r="B81" s="155"/>
      <c r="C81" s="179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6"/>
      <c r="P81" s="177"/>
      <c r="Q81" s="177"/>
      <c r="R81" s="177"/>
      <c r="S81" s="177"/>
      <c r="T81" s="177"/>
      <c r="U81" s="175"/>
      <c r="V81" s="175"/>
      <c r="W81" s="175"/>
      <c r="X81" s="175"/>
      <c r="Y81" s="176"/>
      <c r="Z81" s="177"/>
      <c r="AA81" s="177"/>
      <c r="AB81" s="177"/>
      <c r="AC81" s="175"/>
      <c r="AD81" s="175"/>
      <c r="AE81" s="415"/>
      <c r="AF81" s="175"/>
      <c r="AG81" s="175"/>
      <c r="AH81" s="175"/>
      <c r="AI81" s="178"/>
    </row>
    <row r="82" spans="1:35" s="145" customFormat="1" ht="24.75" customHeight="1" hidden="1" thickBot="1">
      <c r="A82" s="141"/>
      <c r="B82" s="141"/>
      <c r="C82" s="224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3"/>
      <c r="Z82" s="214"/>
      <c r="AA82" s="214"/>
      <c r="AB82" s="214"/>
      <c r="AC82" s="212"/>
      <c r="AD82" s="212"/>
      <c r="AE82" s="422"/>
      <c r="AF82" s="212"/>
      <c r="AG82" s="212"/>
      <c r="AH82" s="212"/>
      <c r="AI82" s="215"/>
    </row>
    <row r="83" spans="1:35" s="208" customFormat="1" ht="22.5" customHeight="1" hidden="1" thickTop="1">
      <c r="A83" s="147"/>
      <c r="B83" s="147"/>
      <c r="C83" s="162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06"/>
      <c r="AA83" s="206"/>
      <c r="AB83" s="206"/>
      <c r="AC83" s="204"/>
      <c r="AD83" s="204"/>
      <c r="AE83" s="418"/>
      <c r="AF83" s="204"/>
      <c r="AG83" s="204"/>
      <c r="AH83" s="204"/>
      <c r="AI83" s="207"/>
    </row>
    <row r="84" spans="1:35" s="161" customFormat="1" ht="15.75" customHeight="1" hidden="1">
      <c r="A84" s="155"/>
      <c r="B84" s="155"/>
      <c r="C84" s="179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6"/>
      <c r="P84" s="177"/>
      <c r="Q84" s="177"/>
      <c r="R84" s="177"/>
      <c r="S84" s="177"/>
      <c r="T84" s="177"/>
      <c r="U84" s="175"/>
      <c r="V84" s="175"/>
      <c r="W84" s="175"/>
      <c r="X84" s="175"/>
      <c r="Y84" s="176"/>
      <c r="Z84" s="177"/>
      <c r="AA84" s="177"/>
      <c r="AB84" s="177"/>
      <c r="AC84" s="175"/>
      <c r="AD84" s="175"/>
      <c r="AE84" s="415"/>
      <c r="AF84" s="175"/>
      <c r="AG84" s="175"/>
      <c r="AH84" s="175"/>
      <c r="AI84" s="178"/>
    </row>
    <row r="85" spans="1:35" s="161" customFormat="1" ht="15.75" customHeight="1" hidden="1">
      <c r="A85" s="155"/>
      <c r="B85" s="155"/>
      <c r="C85" s="179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6"/>
      <c r="P85" s="177"/>
      <c r="Q85" s="177"/>
      <c r="R85" s="177"/>
      <c r="S85" s="177"/>
      <c r="T85" s="177"/>
      <c r="U85" s="175"/>
      <c r="V85" s="175"/>
      <c r="W85" s="175"/>
      <c r="X85" s="175"/>
      <c r="Y85" s="176"/>
      <c r="Z85" s="177"/>
      <c r="AA85" s="177"/>
      <c r="AB85" s="177"/>
      <c r="AC85" s="175"/>
      <c r="AD85" s="175"/>
      <c r="AE85" s="415"/>
      <c r="AF85" s="175"/>
      <c r="AG85" s="175"/>
      <c r="AH85" s="175"/>
      <c r="AI85" s="178"/>
    </row>
    <row r="86" spans="1:35" s="161" customFormat="1" ht="24.75" customHeight="1" hidden="1" thickBot="1">
      <c r="A86" s="141"/>
      <c r="B86" s="141"/>
      <c r="C86" s="14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25"/>
      <c r="P86" s="226"/>
      <c r="Q86" s="226"/>
      <c r="R86" s="226"/>
      <c r="S86" s="226"/>
      <c r="T86" s="226"/>
      <c r="U86" s="212"/>
      <c r="V86" s="212"/>
      <c r="W86" s="212"/>
      <c r="X86" s="212"/>
      <c r="Y86" s="225"/>
      <c r="Z86" s="226"/>
      <c r="AA86" s="226"/>
      <c r="AB86" s="226"/>
      <c r="AC86" s="212"/>
      <c r="AD86" s="212"/>
      <c r="AE86" s="422"/>
      <c r="AF86" s="212"/>
      <c r="AG86" s="212"/>
      <c r="AH86" s="212"/>
      <c r="AI86" s="215"/>
    </row>
    <row r="87" spans="1:35" s="161" customFormat="1" ht="3" customHeight="1" hidden="1">
      <c r="A87" s="146"/>
      <c r="B87" s="146"/>
      <c r="C87" s="227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10"/>
      <c r="P87" s="211"/>
      <c r="Q87" s="211"/>
      <c r="R87" s="211"/>
      <c r="S87" s="211"/>
      <c r="T87" s="211"/>
      <c r="U87" s="199"/>
      <c r="V87" s="199"/>
      <c r="W87" s="199"/>
      <c r="X87" s="199"/>
      <c r="Y87" s="210"/>
      <c r="Z87" s="211"/>
      <c r="AA87" s="211"/>
      <c r="AB87" s="211"/>
      <c r="AC87" s="199"/>
      <c r="AD87" s="199"/>
      <c r="AE87" s="423"/>
      <c r="AF87" s="199"/>
      <c r="AG87" s="199"/>
      <c r="AH87" s="199"/>
      <c r="AI87" s="178"/>
    </row>
    <row r="88" spans="1:35" s="173" customFormat="1" ht="58.5" customHeight="1" hidden="1">
      <c r="A88" s="155"/>
      <c r="B88" s="155"/>
      <c r="C88" s="15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71"/>
      <c r="P88" s="170"/>
      <c r="Q88" s="170"/>
      <c r="R88" s="170"/>
      <c r="S88" s="170"/>
      <c r="T88" s="170"/>
      <c r="U88" s="166"/>
      <c r="V88" s="166"/>
      <c r="W88" s="166"/>
      <c r="X88" s="166"/>
      <c r="Y88" s="171"/>
      <c r="Z88" s="170"/>
      <c r="AA88" s="170"/>
      <c r="AB88" s="170"/>
      <c r="AC88" s="166"/>
      <c r="AD88" s="166"/>
      <c r="AE88" s="414"/>
      <c r="AF88" s="166"/>
      <c r="AG88" s="166"/>
      <c r="AH88" s="166"/>
      <c r="AI88" s="172"/>
    </row>
    <row r="89" spans="1:35" s="161" customFormat="1" ht="15.75" customHeight="1" hidden="1">
      <c r="A89" s="155"/>
      <c r="B89" s="155"/>
      <c r="C89" s="156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P89" s="177"/>
      <c r="Q89" s="177"/>
      <c r="R89" s="177"/>
      <c r="S89" s="177"/>
      <c r="T89" s="177"/>
      <c r="U89" s="175"/>
      <c r="V89" s="175"/>
      <c r="W89" s="175"/>
      <c r="X89" s="175"/>
      <c r="Y89" s="176"/>
      <c r="Z89" s="177"/>
      <c r="AA89" s="177"/>
      <c r="AB89" s="177"/>
      <c r="AC89" s="175"/>
      <c r="AD89" s="175"/>
      <c r="AE89" s="415"/>
      <c r="AF89" s="175"/>
      <c r="AG89" s="175"/>
      <c r="AH89" s="175"/>
      <c r="AI89" s="178"/>
    </row>
    <row r="90" spans="1:35" s="161" customFormat="1" ht="15.75" customHeight="1" hidden="1">
      <c r="A90" s="155"/>
      <c r="B90" s="155"/>
      <c r="C90" s="156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P90" s="177"/>
      <c r="Q90" s="177"/>
      <c r="R90" s="177"/>
      <c r="S90" s="177"/>
      <c r="T90" s="177"/>
      <c r="U90" s="175"/>
      <c r="V90" s="175"/>
      <c r="W90" s="175"/>
      <c r="X90" s="175"/>
      <c r="Y90" s="176"/>
      <c r="Z90" s="177"/>
      <c r="AA90" s="177"/>
      <c r="AB90" s="177"/>
      <c r="AC90" s="175"/>
      <c r="AD90" s="175"/>
      <c r="AE90" s="415"/>
      <c r="AF90" s="175"/>
      <c r="AG90" s="175"/>
      <c r="AH90" s="175"/>
      <c r="AI90" s="178"/>
    </row>
    <row r="91" spans="1:35" s="161" customFormat="1" ht="15.75" customHeight="1" hidden="1">
      <c r="A91" s="155"/>
      <c r="B91" s="155"/>
      <c r="C91" s="156"/>
      <c r="D91" s="175"/>
      <c r="E91" s="175"/>
      <c r="F91" s="175"/>
      <c r="G91" s="175"/>
      <c r="H91" s="175"/>
      <c r="I91" s="175"/>
      <c r="J91" s="175"/>
      <c r="K91" s="228"/>
      <c r="L91" s="228"/>
      <c r="M91" s="175"/>
      <c r="N91" s="176"/>
      <c r="P91" s="177"/>
      <c r="Q91" s="177"/>
      <c r="R91" s="177"/>
      <c r="S91" s="177"/>
      <c r="T91" s="177"/>
      <c r="U91" s="175"/>
      <c r="V91" s="228"/>
      <c r="W91" s="228"/>
      <c r="X91" s="175"/>
      <c r="Y91" s="176"/>
      <c r="Z91" s="177"/>
      <c r="AA91" s="177"/>
      <c r="AB91" s="177"/>
      <c r="AC91" s="175"/>
      <c r="AD91" s="175"/>
      <c r="AE91" s="415"/>
      <c r="AF91" s="228"/>
      <c r="AG91" s="228"/>
      <c r="AH91" s="175"/>
      <c r="AI91" s="178"/>
    </row>
    <row r="92" spans="1:35" s="161" customFormat="1" ht="15.75" customHeight="1" hidden="1">
      <c r="A92" s="155"/>
      <c r="B92" s="155"/>
      <c r="C92" s="156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P92" s="177"/>
      <c r="Q92" s="177"/>
      <c r="R92" s="177"/>
      <c r="S92" s="177"/>
      <c r="T92" s="177"/>
      <c r="U92" s="175"/>
      <c r="V92" s="175"/>
      <c r="W92" s="175"/>
      <c r="X92" s="175"/>
      <c r="Y92" s="176"/>
      <c r="Z92" s="177"/>
      <c r="AA92" s="177"/>
      <c r="AB92" s="177"/>
      <c r="AC92" s="175"/>
      <c r="AD92" s="175"/>
      <c r="AE92" s="415"/>
      <c r="AF92" s="175"/>
      <c r="AG92" s="175"/>
      <c r="AH92" s="175"/>
      <c r="AI92" s="178"/>
    </row>
    <row r="93" spans="1:35" s="161" customFormat="1" ht="15.75" customHeight="1" hidden="1">
      <c r="A93" s="155"/>
      <c r="B93" s="155"/>
      <c r="C93" s="179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P93" s="177"/>
      <c r="Q93" s="177"/>
      <c r="R93" s="177"/>
      <c r="S93" s="177"/>
      <c r="T93" s="177"/>
      <c r="U93" s="175"/>
      <c r="V93" s="175"/>
      <c r="W93" s="175"/>
      <c r="X93" s="175"/>
      <c r="Y93" s="176"/>
      <c r="Z93" s="177"/>
      <c r="AA93" s="177"/>
      <c r="AB93" s="177"/>
      <c r="AC93" s="175"/>
      <c r="AD93" s="175"/>
      <c r="AE93" s="415"/>
      <c r="AF93" s="175"/>
      <c r="AG93" s="175"/>
      <c r="AH93" s="175"/>
      <c r="AI93" s="178"/>
    </row>
    <row r="94" spans="1:35" s="161" customFormat="1" ht="15.75" customHeight="1" hidden="1">
      <c r="A94" s="155"/>
      <c r="B94" s="155"/>
      <c r="C94" s="179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P94" s="177"/>
      <c r="Q94" s="177"/>
      <c r="R94" s="177"/>
      <c r="S94" s="177"/>
      <c r="T94" s="177"/>
      <c r="U94" s="175"/>
      <c r="V94" s="175"/>
      <c r="W94" s="175"/>
      <c r="X94" s="175"/>
      <c r="Y94" s="176"/>
      <c r="Z94" s="177"/>
      <c r="AA94" s="177"/>
      <c r="AB94" s="177"/>
      <c r="AC94" s="175"/>
      <c r="AD94" s="175"/>
      <c r="AE94" s="415"/>
      <c r="AF94" s="175"/>
      <c r="AG94" s="175"/>
      <c r="AH94" s="175"/>
      <c r="AI94" s="178"/>
    </row>
    <row r="95" spans="1:35" s="161" customFormat="1" ht="15.75" customHeight="1" hidden="1">
      <c r="A95" s="155"/>
      <c r="B95" s="155"/>
      <c r="C95" s="156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P95" s="177"/>
      <c r="Q95" s="177"/>
      <c r="R95" s="177"/>
      <c r="S95" s="177"/>
      <c r="T95" s="177"/>
      <c r="U95" s="175"/>
      <c r="V95" s="175"/>
      <c r="W95" s="175"/>
      <c r="X95" s="175"/>
      <c r="Y95" s="176"/>
      <c r="Z95" s="177"/>
      <c r="AA95" s="177"/>
      <c r="AB95" s="177"/>
      <c r="AC95" s="175"/>
      <c r="AD95" s="175"/>
      <c r="AE95" s="415"/>
      <c r="AF95" s="175"/>
      <c r="AG95" s="175"/>
      <c r="AH95" s="175"/>
      <c r="AI95" s="178"/>
    </row>
    <row r="96" spans="1:35" s="161" customFormat="1" ht="15.75" customHeight="1" hidden="1">
      <c r="A96" s="155"/>
      <c r="B96" s="155"/>
      <c r="C96" s="179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P96" s="177"/>
      <c r="Q96" s="177"/>
      <c r="R96" s="177"/>
      <c r="S96" s="177"/>
      <c r="T96" s="177"/>
      <c r="U96" s="175"/>
      <c r="V96" s="175"/>
      <c r="W96" s="175"/>
      <c r="X96" s="175"/>
      <c r="Y96" s="176"/>
      <c r="Z96" s="177"/>
      <c r="AA96" s="177"/>
      <c r="AB96" s="177"/>
      <c r="AC96" s="175"/>
      <c r="AD96" s="175"/>
      <c r="AE96" s="415"/>
      <c r="AF96" s="175"/>
      <c r="AG96" s="175"/>
      <c r="AH96" s="175"/>
      <c r="AI96" s="178"/>
    </row>
    <row r="97" spans="1:35" s="161" customFormat="1" ht="15.75" customHeight="1" hidden="1">
      <c r="A97" s="155"/>
      <c r="B97" s="155"/>
      <c r="C97" s="179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P97" s="177"/>
      <c r="Q97" s="177"/>
      <c r="R97" s="177"/>
      <c r="S97" s="177"/>
      <c r="T97" s="177"/>
      <c r="U97" s="175"/>
      <c r="V97" s="175"/>
      <c r="W97" s="175"/>
      <c r="X97" s="175"/>
      <c r="Y97" s="176"/>
      <c r="Z97" s="177"/>
      <c r="AA97" s="177"/>
      <c r="AB97" s="177"/>
      <c r="AC97" s="175"/>
      <c r="AD97" s="175"/>
      <c r="AE97" s="415"/>
      <c r="AF97" s="175"/>
      <c r="AG97" s="175"/>
      <c r="AH97" s="175"/>
      <c r="AI97" s="178"/>
    </row>
    <row r="98" spans="1:35" s="161" customFormat="1" ht="15.75" customHeight="1" hidden="1">
      <c r="A98" s="155"/>
      <c r="B98" s="155"/>
      <c r="C98" s="179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P98" s="177"/>
      <c r="Q98" s="177"/>
      <c r="R98" s="177"/>
      <c r="S98" s="177"/>
      <c r="T98" s="177"/>
      <c r="U98" s="175"/>
      <c r="V98" s="175"/>
      <c r="W98" s="175"/>
      <c r="X98" s="175"/>
      <c r="Y98" s="176"/>
      <c r="Z98" s="177"/>
      <c r="AA98" s="177"/>
      <c r="AB98" s="177"/>
      <c r="AC98" s="175"/>
      <c r="AD98" s="175"/>
      <c r="AE98" s="415"/>
      <c r="AF98" s="175"/>
      <c r="AG98" s="175"/>
      <c r="AH98" s="175"/>
      <c r="AI98" s="178"/>
    </row>
    <row r="99" spans="1:35" s="161" customFormat="1" ht="15.75" customHeight="1" hidden="1">
      <c r="A99" s="155"/>
      <c r="B99" s="155"/>
      <c r="C99" s="179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P99" s="177"/>
      <c r="Q99" s="177"/>
      <c r="R99" s="177"/>
      <c r="S99" s="177"/>
      <c r="T99" s="177"/>
      <c r="U99" s="175"/>
      <c r="V99" s="175"/>
      <c r="W99" s="175"/>
      <c r="X99" s="175"/>
      <c r="Y99" s="176"/>
      <c r="Z99" s="177"/>
      <c r="AA99" s="177"/>
      <c r="AB99" s="177"/>
      <c r="AC99" s="175"/>
      <c r="AD99" s="175"/>
      <c r="AE99" s="415"/>
      <c r="AF99" s="175"/>
      <c r="AG99" s="175"/>
      <c r="AH99" s="175"/>
      <c r="AI99" s="178"/>
    </row>
    <row r="100" spans="1:35" s="161" customFormat="1" ht="15.75" customHeight="1" hidden="1">
      <c r="A100" s="155"/>
      <c r="B100" s="155"/>
      <c r="C100" s="179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P100" s="177"/>
      <c r="Q100" s="177"/>
      <c r="R100" s="177"/>
      <c r="S100" s="177"/>
      <c r="T100" s="177"/>
      <c r="U100" s="175"/>
      <c r="V100" s="175"/>
      <c r="W100" s="175"/>
      <c r="X100" s="175"/>
      <c r="Y100" s="176"/>
      <c r="Z100" s="177"/>
      <c r="AA100" s="177"/>
      <c r="AB100" s="177"/>
      <c r="AC100" s="175"/>
      <c r="AD100" s="175"/>
      <c r="AE100" s="415"/>
      <c r="AF100" s="175"/>
      <c r="AG100" s="175"/>
      <c r="AH100" s="175"/>
      <c r="AI100" s="178"/>
    </row>
    <row r="101" spans="1:35" s="161" customFormat="1" ht="15.75" customHeight="1" hidden="1">
      <c r="A101" s="155"/>
      <c r="B101" s="155"/>
      <c r="C101" s="179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6"/>
      <c r="P101" s="177"/>
      <c r="Q101" s="177"/>
      <c r="R101" s="177"/>
      <c r="S101" s="177"/>
      <c r="T101" s="177"/>
      <c r="U101" s="175"/>
      <c r="V101" s="175"/>
      <c r="W101" s="175"/>
      <c r="X101" s="175"/>
      <c r="Y101" s="176"/>
      <c r="Z101" s="177"/>
      <c r="AA101" s="177"/>
      <c r="AB101" s="177"/>
      <c r="AC101" s="175"/>
      <c r="AD101" s="175"/>
      <c r="AE101" s="415"/>
      <c r="AF101" s="175"/>
      <c r="AG101" s="175"/>
      <c r="AH101" s="175"/>
      <c r="AI101" s="178"/>
    </row>
    <row r="102" spans="1:35" s="161" customFormat="1" ht="15.75" customHeight="1" hidden="1">
      <c r="A102" s="155"/>
      <c r="B102" s="155"/>
      <c r="C102" s="179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6"/>
      <c r="P102" s="177"/>
      <c r="Q102" s="177"/>
      <c r="R102" s="177"/>
      <c r="S102" s="177"/>
      <c r="T102" s="177"/>
      <c r="U102" s="175"/>
      <c r="V102" s="175"/>
      <c r="W102" s="175"/>
      <c r="X102" s="175"/>
      <c r="Y102" s="176"/>
      <c r="Z102" s="177"/>
      <c r="AA102" s="177"/>
      <c r="AB102" s="177"/>
      <c r="AC102" s="175"/>
      <c r="AD102" s="175"/>
      <c r="AE102" s="415"/>
      <c r="AF102" s="175"/>
      <c r="AG102" s="175"/>
      <c r="AH102" s="175"/>
      <c r="AI102" s="178"/>
    </row>
    <row r="103" spans="1:35" s="161" customFormat="1" ht="15.75" customHeight="1" hidden="1">
      <c r="A103" s="155"/>
      <c r="B103" s="155"/>
      <c r="C103" s="156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6"/>
      <c r="P103" s="177"/>
      <c r="Q103" s="177"/>
      <c r="R103" s="177"/>
      <c r="S103" s="177"/>
      <c r="T103" s="177"/>
      <c r="U103" s="175"/>
      <c r="V103" s="175"/>
      <c r="W103" s="175"/>
      <c r="X103" s="175"/>
      <c r="Y103" s="176"/>
      <c r="Z103" s="177"/>
      <c r="AA103" s="177"/>
      <c r="AB103" s="177"/>
      <c r="AC103" s="175"/>
      <c r="AD103" s="175"/>
      <c r="AE103" s="415"/>
      <c r="AF103" s="175"/>
      <c r="AG103" s="175"/>
      <c r="AH103" s="175"/>
      <c r="AI103" s="178"/>
    </row>
    <row r="104" spans="1:35" s="161" customFormat="1" ht="38.25" customHeight="1" hidden="1" thickBot="1">
      <c r="A104" s="141"/>
      <c r="B104" s="141"/>
      <c r="C104" s="14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25"/>
      <c r="P104" s="226"/>
      <c r="Q104" s="226"/>
      <c r="R104" s="226"/>
      <c r="S104" s="226"/>
      <c r="T104" s="226"/>
      <c r="U104" s="212"/>
      <c r="V104" s="212"/>
      <c r="W104" s="212"/>
      <c r="X104" s="212"/>
      <c r="Y104" s="225"/>
      <c r="Z104" s="226"/>
      <c r="AA104" s="226"/>
      <c r="AB104" s="226"/>
      <c r="AC104" s="212"/>
      <c r="AD104" s="212"/>
      <c r="AE104" s="422"/>
      <c r="AF104" s="212"/>
      <c r="AG104" s="212"/>
      <c r="AH104" s="212"/>
      <c r="AI104" s="215"/>
    </row>
    <row r="105" spans="1:35" s="161" customFormat="1" ht="22.5" customHeight="1" hidden="1" thickTop="1">
      <c r="A105" s="146"/>
      <c r="B105" s="146"/>
      <c r="C105" s="227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210"/>
      <c r="P105" s="211"/>
      <c r="Q105" s="211"/>
      <c r="R105" s="211"/>
      <c r="S105" s="211"/>
      <c r="T105" s="211"/>
      <c r="U105" s="199"/>
      <c r="V105" s="199"/>
      <c r="W105" s="199"/>
      <c r="X105" s="199"/>
      <c r="Y105" s="210"/>
      <c r="Z105" s="211"/>
      <c r="AA105" s="211"/>
      <c r="AB105" s="211"/>
      <c r="AC105" s="199"/>
      <c r="AD105" s="199"/>
      <c r="AE105" s="423"/>
      <c r="AF105" s="199"/>
      <c r="AG105" s="199"/>
      <c r="AH105" s="199"/>
      <c r="AI105" s="178"/>
    </row>
    <row r="106" spans="1:35" s="161" customFormat="1" ht="15.75" customHeight="1" hidden="1">
      <c r="A106" s="155"/>
      <c r="B106" s="155"/>
      <c r="C106" s="179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6"/>
      <c r="P106" s="177"/>
      <c r="Q106" s="177"/>
      <c r="R106" s="177"/>
      <c r="S106" s="177"/>
      <c r="T106" s="177"/>
      <c r="U106" s="175"/>
      <c r="V106" s="175"/>
      <c r="W106" s="175"/>
      <c r="X106" s="175"/>
      <c r="Y106" s="176"/>
      <c r="Z106" s="177"/>
      <c r="AA106" s="177"/>
      <c r="AB106" s="177"/>
      <c r="AC106" s="175"/>
      <c r="AD106" s="175"/>
      <c r="AE106" s="415"/>
      <c r="AF106" s="175"/>
      <c r="AG106" s="175"/>
      <c r="AH106" s="175"/>
      <c r="AI106" s="178"/>
    </row>
    <row r="107" spans="1:35" s="161" customFormat="1" ht="15.75" customHeight="1" hidden="1">
      <c r="A107" s="155"/>
      <c r="B107" s="155"/>
      <c r="C107" s="179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6"/>
      <c r="P107" s="177"/>
      <c r="Q107" s="177"/>
      <c r="R107" s="177"/>
      <c r="S107" s="177"/>
      <c r="T107" s="177"/>
      <c r="U107" s="175"/>
      <c r="V107" s="175"/>
      <c r="W107" s="175"/>
      <c r="X107" s="175"/>
      <c r="Y107" s="176"/>
      <c r="Z107" s="177"/>
      <c r="AA107" s="177"/>
      <c r="AB107" s="177"/>
      <c r="AC107" s="175"/>
      <c r="AD107" s="175"/>
      <c r="AE107" s="415"/>
      <c r="AF107" s="175"/>
      <c r="AG107" s="175"/>
      <c r="AH107" s="175"/>
      <c r="AI107" s="178"/>
    </row>
    <row r="108" spans="1:35" s="161" customFormat="1" ht="15.75" customHeight="1" hidden="1">
      <c r="A108" s="155"/>
      <c r="B108" s="155"/>
      <c r="C108" s="179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6"/>
      <c r="P108" s="177"/>
      <c r="Q108" s="177"/>
      <c r="R108" s="177"/>
      <c r="S108" s="177"/>
      <c r="T108" s="177"/>
      <c r="U108" s="175"/>
      <c r="V108" s="175"/>
      <c r="W108" s="175"/>
      <c r="X108" s="175"/>
      <c r="Y108" s="176"/>
      <c r="Z108" s="177"/>
      <c r="AA108" s="177"/>
      <c r="AB108" s="177"/>
      <c r="AC108" s="175"/>
      <c r="AD108" s="175"/>
      <c r="AE108" s="415"/>
      <c r="AF108" s="175"/>
      <c r="AG108" s="175"/>
      <c r="AH108" s="175"/>
      <c r="AI108" s="178"/>
    </row>
    <row r="109" spans="1:35" s="161" customFormat="1" ht="15.75" customHeight="1" hidden="1">
      <c r="A109" s="155"/>
      <c r="B109" s="155"/>
      <c r="C109" s="179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6"/>
      <c r="P109" s="177"/>
      <c r="Q109" s="177"/>
      <c r="R109" s="177"/>
      <c r="S109" s="177"/>
      <c r="T109" s="177"/>
      <c r="U109" s="175"/>
      <c r="V109" s="175"/>
      <c r="W109" s="175"/>
      <c r="X109" s="175"/>
      <c r="Y109" s="176"/>
      <c r="Z109" s="177"/>
      <c r="AA109" s="177"/>
      <c r="AB109" s="177"/>
      <c r="AC109" s="175"/>
      <c r="AD109" s="175"/>
      <c r="AE109" s="415"/>
      <c r="AF109" s="175"/>
      <c r="AG109" s="175"/>
      <c r="AH109" s="175"/>
      <c r="AI109" s="178"/>
    </row>
    <row r="110" spans="1:35" s="161" customFormat="1" ht="15.75" customHeight="1" hidden="1">
      <c r="A110" s="155"/>
      <c r="B110" s="155"/>
      <c r="C110" s="179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6"/>
      <c r="P110" s="177"/>
      <c r="Q110" s="177"/>
      <c r="R110" s="177"/>
      <c r="S110" s="177"/>
      <c r="T110" s="177"/>
      <c r="U110" s="175"/>
      <c r="V110" s="175"/>
      <c r="W110" s="175"/>
      <c r="X110" s="175"/>
      <c r="Y110" s="176"/>
      <c r="Z110" s="177"/>
      <c r="AA110" s="177"/>
      <c r="AB110" s="177"/>
      <c r="AC110" s="175"/>
      <c r="AD110" s="175"/>
      <c r="AE110" s="415"/>
      <c r="AF110" s="175"/>
      <c r="AG110" s="175"/>
      <c r="AH110" s="175"/>
      <c r="AI110" s="178"/>
    </row>
    <row r="111" spans="1:35" s="161" customFormat="1" ht="15.75" customHeight="1" hidden="1">
      <c r="A111" s="155"/>
      <c r="B111" s="155"/>
      <c r="C111" s="179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6"/>
      <c r="P111" s="177"/>
      <c r="Q111" s="177"/>
      <c r="R111" s="177"/>
      <c r="S111" s="177"/>
      <c r="T111" s="177"/>
      <c r="U111" s="175"/>
      <c r="V111" s="175"/>
      <c r="W111" s="175"/>
      <c r="X111" s="175"/>
      <c r="Y111" s="176"/>
      <c r="Z111" s="177"/>
      <c r="AA111" s="177"/>
      <c r="AB111" s="177"/>
      <c r="AC111" s="175"/>
      <c r="AD111" s="175"/>
      <c r="AE111" s="415"/>
      <c r="AF111" s="175"/>
      <c r="AG111" s="175"/>
      <c r="AH111" s="175"/>
      <c r="AI111" s="178"/>
    </row>
    <row r="112" spans="1:35" s="161" customFormat="1" ht="22.5" customHeight="1" hidden="1">
      <c r="A112" s="146"/>
      <c r="B112" s="146"/>
      <c r="C112" s="227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210"/>
      <c r="P112" s="211"/>
      <c r="Q112" s="211"/>
      <c r="R112" s="211"/>
      <c r="S112" s="211"/>
      <c r="T112" s="211"/>
      <c r="U112" s="199"/>
      <c r="V112" s="199"/>
      <c r="W112" s="199"/>
      <c r="X112" s="199"/>
      <c r="Y112" s="210"/>
      <c r="Z112" s="211"/>
      <c r="AA112" s="211"/>
      <c r="AB112" s="211"/>
      <c r="AC112" s="199"/>
      <c r="AD112" s="199"/>
      <c r="AE112" s="423"/>
      <c r="AF112" s="199"/>
      <c r="AG112" s="199"/>
      <c r="AH112" s="199"/>
      <c r="AI112" s="178"/>
    </row>
    <row r="113" spans="1:35" s="161" customFormat="1" ht="15.75" customHeight="1" hidden="1">
      <c r="A113" s="155"/>
      <c r="B113" s="155"/>
      <c r="C113" s="179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6"/>
      <c r="P113" s="177"/>
      <c r="Q113" s="177"/>
      <c r="R113" s="177"/>
      <c r="S113" s="177"/>
      <c r="T113" s="177"/>
      <c r="U113" s="175"/>
      <c r="V113" s="175"/>
      <c r="W113" s="175"/>
      <c r="X113" s="175"/>
      <c r="Y113" s="176"/>
      <c r="Z113" s="177"/>
      <c r="AA113" s="177"/>
      <c r="AB113" s="177"/>
      <c r="AC113" s="175"/>
      <c r="AD113" s="175"/>
      <c r="AE113" s="415"/>
      <c r="AF113" s="175"/>
      <c r="AG113" s="175"/>
      <c r="AH113" s="175"/>
      <c r="AI113" s="178"/>
    </row>
    <row r="114" spans="1:35" s="161" customFormat="1" ht="15.75" customHeight="1" hidden="1">
      <c r="A114" s="155"/>
      <c r="B114" s="155"/>
      <c r="C114" s="179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6"/>
      <c r="P114" s="177"/>
      <c r="Q114" s="177"/>
      <c r="R114" s="177"/>
      <c r="S114" s="177"/>
      <c r="T114" s="177"/>
      <c r="U114" s="175"/>
      <c r="V114" s="175"/>
      <c r="W114" s="175"/>
      <c r="X114" s="175"/>
      <c r="Y114" s="176"/>
      <c r="Z114" s="177"/>
      <c r="AA114" s="177"/>
      <c r="AB114" s="177"/>
      <c r="AC114" s="175"/>
      <c r="AD114" s="175"/>
      <c r="AE114" s="415"/>
      <c r="AF114" s="175"/>
      <c r="AG114" s="175"/>
      <c r="AH114" s="175"/>
      <c r="AI114" s="178"/>
    </row>
    <row r="115" spans="1:35" s="161" customFormat="1" ht="15.75" customHeight="1" hidden="1">
      <c r="A115" s="155"/>
      <c r="B115" s="155"/>
      <c r="C115" s="156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6"/>
      <c r="P115" s="177"/>
      <c r="Q115" s="177"/>
      <c r="R115" s="177"/>
      <c r="S115" s="177"/>
      <c r="T115" s="177"/>
      <c r="U115" s="175"/>
      <c r="V115" s="175"/>
      <c r="W115" s="175"/>
      <c r="X115" s="175"/>
      <c r="Y115" s="176"/>
      <c r="Z115" s="177"/>
      <c r="AA115" s="177"/>
      <c r="AB115" s="177"/>
      <c r="AC115" s="175"/>
      <c r="AD115" s="175"/>
      <c r="AE115" s="415"/>
      <c r="AF115" s="175"/>
      <c r="AG115" s="175"/>
      <c r="AH115" s="175"/>
      <c r="AI115" s="178"/>
    </row>
    <row r="116" spans="1:35" s="161" customFormat="1" ht="15.75" customHeight="1" hidden="1">
      <c r="A116" s="155"/>
      <c r="B116" s="155"/>
      <c r="C116" s="156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6"/>
      <c r="P116" s="177"/>
      <c r="Q116" s="177"/>
      <c r="R116" s="177"/>
      <c r="S116" s="177"/>
      <c r="T116" s="177"/>
      <c r="U116" s="175"/>
      <c r="V116" s="175"/>
      <c r="W116" s="175"/>
      <c r="X116" s="175"/>
      <c r="Y116" s="176"/>
      <c r="Z116" s="177"/>
      <c r="AA116" s="177"/>
      <c r="AB116" s="177"/>
      <c r="AC116" s="175"/>
      <c r="AD116" s="175"/>
      <c r="AE116" s="415"/>
      <c r="AF116" s="175"/>
      <c r="AG116" s="175"/>
      <c r="AH116" s="175"/>
      <c r="AI116" s="178"/>
    </row>
    <row r="117" spans="1:35" s="173" customFormat="1" ht="15.75" customHeight="1" hidden="1">
      <c r="A117" s="155"/>
      <c r="B117" s="155"/>
      <c r="C117" s="15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71"/>
      <c r="P117" s="170"/>
      <c r="Q117" s="170"/>
      <c r="R117" s="170"/>
      <c r="S117" s="170"/>
      <c r="T117" s="170"/>
      <c r="U117" s="166"/>
      <c r="V117" s="166"/>
      <c r="W117" s="166"/>
      <c r="X117" s="166"/>
      <c r="Y117" s="171"/>
      <c r="Z117" s="170"/>
      <c r="AA117" s="170"/>
      <c r="AB117" s="170"/>
      <c r="AC117" s="166"/>
      <c r="AD117" s="166"/>
      <c r="AE117" s="414"/>
      <c r="AF117" s="166"/>
      <c r="AG117" s="166"/>
      <c r="AH117" s="166"/>
      <c r="AI117" s="172"/>
    </row>
    <row r="118" spans="1:35" s="145" customFormat="1" ht="16.5" customHeight="1" hidden="1" thickBot="1">
      <c r="A118" s="141"/>
      <c r="B118" s="141"/>
      <c r="C118" s="229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225"/>
      <c r="Z118" s="226"/>
      <c r="AA118" s="226"/>
      <c r="AB118" s="226"/>
      <c r="AC118" s="143"/>
      <c r="AD118" s="143"/>
      <c r="AE118" s="410"/>
      <c r="AF118" s="143"/>
      <c r="AG118" s="143"/>
      <c r="AH118" s="143"/>
      <c r="AI118" s="178"/>
    </row>
    <row r="119" spans="1:35" s="165" customFormat="1" ht="16.5" customHeight="1" hidden="1" thickTop="1">
      <c r="A119" s="209"/>
      <c r="B119" s="147"/>
      <c r="C119" s="148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210"/>
      <c r="Z119" s="211"/>
      <c r="AA119" s="211"/>
      <c r="AB119" s="211"/>
      <c r="AC119" s="163"/>
      <c r="AD119" s="163"/>
      <c r="AE119" s="413"/>
      <c r="AF119" s="163"/>
      <c r="AG119" s="163"/>
      <c r="AH119" s="163"/>
      <c r="AI119" s="164"/>
    </row>
    <row r="120" spans="1:35" s="173" customFormat="1" ht="15.75" customHeight="1" hidden="1">
      <c r="A120" s="155"/>
      <c r="B120" s="155"/>
      <c r="C120" s="15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71"/>
      <c r="P120" s="170"/>
      <c r="Q120" s="170"/>
      <c r="R120" s="170"/>
      <c r="S120" s="170"/>
      <c r="T120" s="170"/>
      <c r="U120" s="166"/>
      <c r="V120" s="166"/>
      <c r="W120" s="166"/>
      <c r="X120" s="166"/>
      <c r="Y120" s="171"/>
      <c r="Z120" s="170"/>
      <c r="AA120" s="170"/>
      <c r="AB120" s="170"/>
      <c r="AC120" s="166"/>
      <c r="AD120" s="166"/>
      <c r="AE120" s="414"/>
      <c r="AF120" s="166"/>
      <c r="AG120" s="166"/>
      <c r="AH120" s="166"/>
      <c r="AI120" s="172"/>
    </row>
    <row r="121" spans="1:35" s="173" customFormat="1" ht="15.75" hidden="1">
      <c r="A121" s="155"/>
      <c r="B121" s="155"/>
      <c r="C121" s="15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71"/>
      <c r="P121" s="170"/>
      <c r="Q121" s="170"/>
      <c r="R121" s="170"/>
      <c r="S121" s="170"/>
      <c r="T121" s="170"/>
      <c r="U121" s="166"/>
      <c r="V121" s="166"/>
      <c r="W121" s="166"/>
      <c r="X121" s="166"/>
      <c r="Y121" s="171"/>
      <c r="Z121" s="170"/>
      <c r="AA121" s="170"/>
      <c r="AB121" s="170"/>
      <c r="AC121" s="166"/>
      <c r="AD121" s="166"/>
      <c r="AE121" s="414"/>
      <c r="AF121" s="166"/>
      <c r="AG121" s="166"/>
      <c r="AH121" s="166"/>
      <c r="AI121" s="172"/>
    </row>
    <row r="122" spans="1:35" s="173" customFormat="1" ht="16.5" hidden="1" thickBot="1">
      <c r="A122" s="155"/>
      <c r="B122" s="155"/>
      <c r="C122" s="224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422"/>
      <c r="AF122" s="212"/>
      <c r="AG122" s="212"/>
      <c r="AH122" s="212"/>
      <c r="AI122" s="172"/>
    </row>
    <row r="123" spans="1:35" s="145" customFormat="1" ht="24.75" customHeight="1" hidden="1" thickTop="1">
      <c r="A123" s="141"/>
      <c r="B123" s="147"/>
      <c r="C123" s="230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2"/>
      <c r="P123" s="231"/>
      <c r="Q123" s="231"/>
      <c r="R123" s="231"/>
      <c r="S123" s="231"/>
      <c r="T123" s="231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413"/>
      <c r="AF123" s="163"/>
      <c r="AG123" s="163"/>
      <c r="AH123" s="163"/>
      <c r="AI123" s="178"/>
    </row>
    <row r="124" spans="1:35" s="173" customFormat="1" ht="70.5" customHeight="1" hidden="1">
      <c r="A124" s="155"/>
      <c r="B124" s="155"/>
      <c r="C124" s="15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71"/>
      <c r="P124" s="170"/>
      <c r="Q124" s="170"/>
      <c r="R124" s="170"/>
      <c r="S124" s="170"/>
      <c r="T124" s="170"/>
      <c r="U124" s="166"/>
      <c r="V124" s="166"/>
      <c r="W124" s="166"/>
      <c r="X124" s="166"/>
      <c r="Y124" s="171"/>
      <c r="Z124" s="170"/>
      <c r="AA124" s="170"/>
      <c r="AB124" s="170"/>
      <c r="AC124" s="166"/>
      <c r="AD124" s="166"/>
      <c r="AE124" s="414"/>
      <c r="AF124" s="166"/>
      <c r="AG124" s="166"/>
      <c r="AH124" s="166"/>
      <c r="AI124" s="172"/>
    </row>
    <row r="125" spans="1:35" s="173" customFormat="1" ht="15.75" customHeight="1" hidden="1">
      <c r="A125" s="155"/>
      <c r="B125" s="155"/>
      <c r="C125" s="15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71"/>
      <c r="P125" s="170"/>
      <c r="Q125" s="170"/>
      <c r="R125" s="170"/>
      <c r="S125" s="170"/>
      <c r="T125" s="170"/>
      <c r="U125" s="166"/>
      <c r="V125" s="166"/>
      <c r="W125" s="166"/>
      <c r="X125" s="166"/>
      <c r="Y125" s="171"/>
      <c r="Z125" s="170"/>
      <c r="AA125" s="170"/>
      <c r="AB125" s="170"/>
      <c r="AC125" s="166"/>
      <c r="AD125" s="166"/>
      <c r="AE125" s="414"/>
      <c r="AF125" s="166"/>
      <c r="AG125" s="166"/>
      <c r="AH125" s="166"/>
      <c r="AI125" s="172"/>
    </row>
    <row r="126" spans="1:35" s="173" customFormat="1" ht="41.25" customHeight="1" hidden="1">
      <c r="A126" s="155"/>
      <c r="B126" s="155"/>
      <c r="C126" s="15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71"/>
      <c r="P126" s="170"/>
      <c r="Q126" s="170"/>
      <c r="R126" s="170"/>
      <c r="S126" s="170"/>
      <c r="T126" s="170"/>
      <c r="U126" s="166"/>
      <c r="V126" s="166"/>
      <c r="W126" s="166"/>
      <c r="X126" s="166"/>
      <c r="Y126" s="171"/>
      <c r="Z126" s="170"/>
      <c r="AA126" s="170"/>
      <c r="AB126" s="170"/>
      <c r="AC126" s="166"/>
      <c r="AD126" s="166"/>
      <c r="AE126" s="414"/>
      <c r="AF126" s="166"/>
      <c r="AG126" s="166"/>
      <c r="AH126" s="166"/>
      <c r="AI126" s="172"/>
    </row>
    <row r="127" spans="1:35" s="145" customFormat="1" ht="41.25" customHeight="1">
      <c r="A127" s="141"/>
      <c r="B127" s="147" t="s">
        <v>201</v>
      </c>
      <c r="C127" s="148" t="s">
        <v>202</v>
      </c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336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>
        <f>SUM(AC128)</f>
        <v>0</v>
      </c>
      <c r="AD127" s="163">
        <f>SUM(AD128)</f>
        <v>1</v>
      </c>
      <c r="AE127" s="451" t="s">
        <v>225</v>
      </c>
      <c r="AF127" s="175"/>
      <c r="AG127" s="175"/>
      <c r="AH127" s="175"/>
      <c r="AI127" s="178"/>
    </row>
    <row r="128" spans="1:35" s="145" customFormat="1" ht="24.75" customHeight="1">
      <c r="A128" s="141"/>
      <c r="B128" s="141" t="s">
        <v>203</v>
      </c>
      <c r="C128" s="174" t="s">
        <v>204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6"/>
      <c r="P128" s="177"/>
      <c r="Q128" s="177"/>
      <c r="R128" s="177"/>
      <c r="S128" s="177"/>
      <c r="T128" s="177"/>
      <c r="U128" s="175"/>
      <c r="V128" s="175"/>
      <c r="W128" s="175"/>
      <c r="X128" s="175"/>
      <c r="Y128" s="176"/>
      <c r="Z128" s="177"/>
      <c r="AA128" s="177"/>
      <c r="AB128" s="177"/>
      <c r="AC128" s="175">
        <v>0</v>
      </c>
      <c r="AD128" s="175">
        <v>1</v>
      </c>
      <c r="AE128" s="452" t="s">
        <v>225</v>
      </c>
      <c r="AF128" s="175"/>
      <c r="AG128" s="175"/>
      <c r="AH128" s="175"/>
      <c r="AI128" s="178"/>
    </row>
    <row r="129" spans="1:35" s="373" customFormat="1" ht="18" customHeight="1" thickBot="1">
      <c r="A129" s="379"/>
      <c r="B129" s="379"/>
      <c r="C129" s="142" t="s">
        <v>158</v>
      </c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3"/>
      <c r="O129" s="343"/>
      <c r="P129" s="214"/>
      <c r="Q129" s="214"/>
      <c r="R129" s="214"/>
      <c r="S129" s="214"/>
      <c r="T129" s="214"/>
      <c r="U129" s="212">
        <f>SUM(U130)</f>
        <v>58412</v>
      </c>
      <c r="V129" s="212">
        <f aca="true" t="shared" si="7" ref="V129:AH129">SUM(V130)</f>
        <v>54612</v>
      </c>
      <c r="W129" s="212">
        <f t="shared" si="7"/>
        <v>0</v>
      </c>
      <c r="X129" s="212">
        <f t="shared" si="7"/>
        <v>3800</v>
      </c>
      <c r="Y129" s="212">
        <f t="shared" si="7"/>
        <v>0</v>
      </c>
      <c r="Z129" s="212">
        <f t="shared" si="7"/>
        <v>0</v>
      </c>
      <c r="AA129" s="212">
        <f t="shared" si="7"/>
        <v>0</v>
      </c>
      <c r="AB129" s="212">
        <f t="shared" si="7"/>
        <v>0</v>
      </c>
      <c r="AC129" s="212">
        <f>SUM(AC130+AC133)</f>
        <v>58412</v>
      </c>
      <c r="AD129" s="212">
        <f>SUM(AD130+AD133)</f>
        <v>58031</v>
      </c>
      <c r="AE129" s="410">
        <f>SUM(AD129/AC129)</f>
        <v>0.9934773676641786</v>
      </c>
      <c r="AF129" s="212">
        <f t="shared" si="7"/>
        <v>54612</v>
      </c>
      <c r="AG129" s="212">
        <f t="shared" si="7"/>
        <v>0</v>
      </c>
      <c r="AH129" s="212">
        <f t="shared" si="7"/>
        <v>3800</v>
      </c>
      <c r="AI129" s="215"/>
    </row>
    <row r="130" spans="1:35" s="165" customFormat="1" ht="21.75" customHeight="1" thickTop="1">
      <c r="A130" s="209"/>
      <c r="B130" s="147" t="s">
        <v>159</v>
      </c>
      <c r="C130" s="148" t="s">
        <v>160</v>
      </c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336"/>
      <c r="P130" s="163"/>
      <c r="Q130" s="163"/>
      <c r="R130" s="163"/>
      <c r="S130" s="163"/>
      <c r="T130" s="163"/>
      <c r="U130" s="163">
        <f>SUM(U131+U132)</f>
        <v>58412</v>
      </c>
      <c r="V130" s="163">
        <f aca="true" t="shared" si="8" ref="V130:AH130">SUM(V131+V132)</f>
        <v>54612</v>
      </c>
      <c r="W130" s="163">
        <f t="shared" si="8"/>
        <v>0</v>
      </c>
      <c r="X130" s="163">
        <f t="shared" si="8"/>
        <v>3800</v>
      </c>
      <c r="Y130" s="163">
        <f t="shared" si="8"/>
        <v>0</v>
      </c>
      <c r="Z130" s="163">
        <f t="shared" si="8"/>
        <v>0</v>
      </c>
      <c r="AA130" s="163">
        <f t="shared" si="8"/>
        <v>0</v>
      </c>
      <c r="AB130" s="163">
        <f t="shared" si="8"/>
        <v>0</v>
      </c>
      <c r="AC130" s="163">
        <f t="shared" si="8"/>
        <v>58412</v>
      </c>
      <c r="AD130" s="163">
        <f>SUM(AD131+AD132)</f>
        <v>58020</v>
      </c>
      <c r="AE130" s="413">
        <f>SUM(AD130/AC130)</f>
        <v>0.9932890501951653</v>
      </c>
      <c r="AF130" s="163">
        <f t="shared" si="8"/>
        <v>54612</v>
      </c>
      <c r="AG130" s="163">
        <f t="shared" si="8"/>
        <v>0</v>
      </c>
      <c r="AH130" s="163">
        <f t="shared" si="8"/>
        <v>3800</v>
      </c>
      <c r="AI130" s="164"/>
    </row>
    <row r="131" spans="1:35" s="173" customFormat="1" ht="69" customHeight="1">
      <c r="A131" s="155"/>
      <c r="B131" s="155" t="s">
        <v>102</v>
      </c>
      <c r="C131" s="156" t="s">
        <v>74</v>
      </c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71"/>
      <c r="P131" s="170"/>
      <c r="Q131" s="170"/>
      <c r="R131" s="170"/>
      <c r="S131" s="170"/>
      <c r="T131" s="170"/>
      <c r="U131" s="166">
        <v>3800</v>
      </c>
      <c r="V131" s="166">
        <v>0</v>
      </c>
      <c r="W131" s="166">
        <v>0</v>
      </c>
      <c r="X131" s="166">
        <v>3800</v>
      </c>
      <c r="Y131" s="171"/>
      <c r="Z131" s="170"/>
      <c r="AA131" s="170"/>
      <c r="AB131" s="170"/>
      <c r="AC131" s="166">
        <f>SUM(U131-AA131+AB131)</f>
        <v>3800</v>
      </c>
      <c r="AD131" s="166">
        <v>3408</v>
      </c>
      <c r="AE131" s="414">
        <f>SUM(AD131/AC131)</f>
        <v>0.8968421052631579</v>
      </c>
      <c r="AF131" s="166"/>
      <c r="AG131" s="166"/>
      <c r="AH131" s="166">
        <v>3800</v>
      </c>
      <c r="AI131" s="172"/>
    </row>
    <row r="132" spans="1:35" s="173" customFormat="1" ht="55.5" customHeight="1">
      <c r="A132" s="155"/>
      <c r="B132" s="180" t="s">
        <v>144</v>
      </c>
      <c r="C132" s="181" t="s">
        <v>145</v>
      </c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71"/>
      <c r="P132" s="170"/>
      <c r="Q132" s="170"/>
      <c r="R132" s="170"/>
      <c r="S132" s="170"/>
      <c r="T132" s="170"/>
      <c r="U132" s="166">
        <v>54612</v>
      </c>
      <c r="V132" s="166">
        <v>54612</v>
      </c>
      <c r="W132" s="166">
        <v>0</v>
      </c>
      <c r="X132" s="166">
        <v>0</v>
      </c>
      <c r="Y132" s="171"/>
      <c r="Z132" s="170"/>
      <c r="AA132" s="170"/>
      <c r="AB132" s="170"/>
      <c r="AC132" s="166">
        <f>SUM(U132-AA132+AB132)</f>
        <v>54612</v>
      </c>
      <c r="AD132" s="166">
        <v>54612</v>
      </c>
      <c r="AE132" s="414">
        <f>SUM(AD132/AC132)</f>
        <v>1</v>
      </c>
      <c r="AF132" s="166">
        <v>54612</v>
      </c>
      <c r="AG132" s="166"/>
      <c r="AH132" s="166"/>
      <c r="AI132" s="172"/>
    </row>
    <row r="133" spans="1:35" s="173" customFormat="1" ht="21" customHeight="1">
      <c r="A133" s="155"/>
      <c r="B133" s="188" t="s">
        <v>205</v>
      </c>
      <c r="C133" s="189" t="s">
        <v>206</v>
      </c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163"/>
      <c r="O133" s="308"/>
      <c r="P133" s="163"/>
      <c r="Q133" s="163"/>
      <c r="R133" s="163"/>
      <c r="S133" s="163"/>
      <c r="T133" s="163"/>
      <c r="U133" s="204"/>
      <c r="V133" s="204"/>
      <c r="W133" s="204"/>
      <c r="X133" s="204"/>
      <c r="Y133" s="163"/>
      <c r="Z133" s="163"/>
      <c r="AA133" s="163"/>
      <c r="AB133" s="163"/>
      <c r="AC133" s="204">
        <f>SUM(AC134)</f>
        <v>0</v>
      </c>
      <c r="AD133" s="204">
        <f>SUM(AD134)</f>
        <v>11</v>
      </c>
      <c r="AE133" s="451" t="s">
        <v>225</v>
      </c>
      <c r="AF133" s="166"/>
      <c r="AG133" s="166"/>
      <c r="AH133" s="166"/>
      <c r="AI133" s="172"/>
    </row>
    <row r="134" spans="1:35" s="173" customFormat="1" ht="21" customHeight="1">
      <c r="A134" s="155"/>
      <c r="B134" s="180" t="s">
        <v>109</v>
      </c>
      <c r="C134" s="181" t="s">
        <v>88</v>
      </c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71"/>
      <c r="P134" s="170"/>
      <c r="Q134" s="170"/>
      <c r="R134" s="170"/>
      <c r="S134" s="170"/>
      <c r="T134" s="170"/>
      <c r="U134" s="166"/>
      <c r="V134" s="166"/>
      <c r="W134" s="166"/>
      <c r="X134" s="166"/>
      <c r="Y134" s="171"/>
      <c r="Z134" s="170"/>
      <c r="AA134" s="170"/>
      <c r="AB134" s="170"/>
      <c r="AC134" s="166">
        <v>0</v>
      </c>
      <c r="AD134" s="166">
        <v>11</v>
      </c>
      <c r="AE134" s="452" t="s">
        <v>225</v>
      </c>
      <c r="AF134" s="166"/>
      <c r="AG134" s="166"/>
      <c r="AH134" s="166"/>
      <c r="AI134" s="172"/>
    </row>
    <row r="135" spans="1:35" s="173" customFormat="1" ht="16.5" thickBot="1">
      <c r="A135" s="155"/>
      <c r="B135" s="155"/>
      <c r="C135" s="224" t="s">
        <v>124</v>
      </c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>
        <f aca="true" t="shared" si="9" ref="U135:AH135">SUM(U136)</f>
        <v>6291024</v>
      </c>
      <c r="V135" s="212">
        <f t="shared" si="9"/>
        <v>5610878</v>
      </c>
      <c r="W135" s="212">
        <f t="shared" si="9"/>
        <v>680146</v>
      </c>
      <c r="X135" s="212">
        <f t="shared" si="9"/>
        <v>0</v>
      </c>
      <c r="Y135" s="212">
        <f t="shared" si="9"/>
        <v>0</v>
      </c>
      <c r="Z135" s="212">
        <f t="shared" si="9"/>
        <v>0</v>
      </c>
      <c r="AA135" s="212">
        <f t="shared" si="9"/>
        <v>0</v>
      </c>
      <c r="AB135" s="212">
        <f t="shared" si="9"/>
        <v>0</v>
      </c>
      <c r="AC135" s="212">
        <f t="shared" si="9"/>
        <v>6291024</v>
      </c>
      <c r="AD135" s="212">
        <f t="shared" si="9"/>
        <v>520846</v>
      </c>
      <c r="AE135" s="410">
        <f>SUM(AD135/AC135)</f>
        <v>0.0827919270376333</v>
      </c>
      <c r="AF135" s="212">
        <f t="shared" si="9"/>
        <v>5610878</v>
      </c>
      <c r="AG135" s="212">
        <f t="shared" si="9"/>
        <v>680146</v>
      </c>
      <c r="AH135" s="212">
        <f t="shared" si="9"/>
        <v>0</v>
      </c>
      <c r="AI135" s="172"/>
    </row>
    <row r="136" spans="1:35" s="145" customFormat="1" ht="32.25" customHeight="1" thickTop="1">
      <c r="A136" s="141"/>
      <c r="B136" s="147" t="s">
        <v>125</v>
      </c>
      <c r="C136" s="148" t="s">
        <v>126</v>
      </c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336"/>
      <c r="P136" s="163"/>
      <c r="Q136" s="163"/>
      <c r="R136" s="163"/>
      <c r="S136" s="163"/>
      <c r="T136" s="163"/>
      <c r="U136" s="163">
        <f>SUM(U139+U142+U143+U144)</f>
        <v>6291024</v>
      </c>
      <c r="V136" s="163">
        <f aca="true" t="shared" si="10" ref="V136:AH136">SUM(V139+V142+V143+V144)</f>
        <v>5610878</v>
      </c>
      <c r="W136" s="163">
        <f t="shared" si="10"/>
        <v>680146</v>
      </c>
      <c r="X136" s="163">
        <f t="shared" si="10"/>
        <v>0</v>
      </c>
      <c r="Y136" s="163">
        <f t="shared" si="10"/>
        <v>0</v>
      </c>
      <c r="Z136" s="163">
        <f t="shared" si="10"/>
        <v>0</v>
      </c>
      <c r="AA136" s="163">
        <f t="shared" si="10"/>
        <v>0</v>
      </c>
      <c r="AB136" s="163">
        <f t="shared" si="10"/>
        <v>0</v>
      </c>
      <c r="AC136" s="163">
        <f>SUM(AC138:AC144)</f>
        <v>6291024</v>
      </c>
      <c r="AD136" s="163">
        <f>SUM(AD138:AD144)</f>
        <v>520846</v>
      </c>
      <c r="AE136" s="413">
        <f>SUM(AD136/AC136)</f>
        <v>0.0827919270376333</v>
      </c>
      <c r="AF136" s="163">
        <f t="shared" si="10"/>
        <v>5610878</v>
      </c>
      <c r="AG136" s="163">
        <f t="shared" si="10"/>
        <v>680146</v>
      </c>
      <c r="AH136" s="163">
        <f t="shared" si="10"/>
        <v>0</v>
      </c>
      <c r="AI136" s="178"/>
    </row>
    <row r="137" spans="1:35" s="173" customFormat="1" ht="15.75" hidden="1">
      <c r="A137" s="155"/>
      <c r="B137" s="155"/>
      <c r="C137" s="15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71"/>
      <c r="P137" s="170"/>
      <c r="Q137" s="170"/>
      <c r="R137" s="170"/>
      <c r="S137" s="170"/>
      <c r="T137" s="170"/>
      <c r="U137" s="166"/>
      <c r="V137" s="166"/>
      <c r="W137" s="166"/>
      <c r="X137" s="166"/>
      <c r="Y137" s="171"/>
      <c r="Z137" s="170"/>
      <c r="AA137" s="170"/>
      <c r="AB137" s="170"/>
      <c r="AC137" s="166"/>
      <c r="AD137" s="166"/>
      <c r="AE137" s="414"/>
      <c r="AF137" s="166"/>
      <c r="AG137" s="166"/>
      <c r="AH137" s="166"/>
      <c r="AI137" s="172"/>
    </row>
    <row r="138" spans="1:35" s="173" customFormat="1" ht="15.75">
      <c r="A138" s="155"/>
      <c r="B138" s="155" t="s">
        <v>183</v>
      </c>
      <c r="C138" s="156" t="s">
        <v>207</v>
      </c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71"/>
      <c r="P138" s="170"/>
      <c r="Q138" s="170"/>
      <c r="R138" s="170"/>
      <c r="S138" s="170"/>
      <c r="T138" s="170"/>
      <c r="U138" s="166"/>
      <c r="V138" s="166"/>
      <c r="W138" s="166"/>
      <c r="X138" s="166"/>
      <c r="Y138" s="171"/>
      <c r="Z138" s="170"/>
      <c r="AA138" s="170"/>
      <c r="AB138" s="170"/>
      <c r="AC138" s="166">
        <v>0</v>
      </c>
      <c r="AD138" s="166">
        <v>391</v>
      </c>
      <c r="AE138" s="452" t="s">
        <v>225</v>
      </c>
      <c r="AF138" s="166"/>
      <c r="AG138" s="166"/>
      <c r="AH138" s="166"/>
      <c r="AI138" s="172"/>
    </row>
    <row r="139" spans="1:35" s="173" customFormat="1" ht="15.75">
      <c r="A139" s="155"/>
      <c r="B139" s="155" t="s">
        <v>109</v>
      </c>
      <c r="C139" s="156" t="s">
        <v>88</v>
      </c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71"/>
      <c r="P139" s="170"/>
      <c r="Q139" s="170"/>
      <c r="R139" s="170"/>
      <c r="S139" s="170"/>
      <c r="T139" s="170"/>
      <c r="U139" s="166">
        <v>147040</v>
      </c>
      <c r="V139" s="166">
        <v>147040</v>
      </c>
      <c r="W139" s="166"/>
      <c r="X139" s="166"/>
      <c r="Y139" s="171"/>
      <c r="Z139" s="170"/>
      <c r="AA139" s="170"/>
      <c r="AB139" s="170"/>
      <c r="AC139" s="166">
        <f>SUM(U139-AA139+AB139)</f>
        <v>147040</v>
      </c>
      <c r="AD139" s="166">
        <v>148925</v>
      </c>
      <c r="AE139" s="414">
        <f aca="true" t="shared" si="11" ref="AE139:AE144">SUM(AD139/AC139)</f>
        <v>1.012819640914037</v>
      </c>
      <c r="AF139" s="166">
        <v>147040</v>
      </c>
      <c r="AG139" s="166"/>
      <c r="AH139" s="166"/>
      <c r="AI139" s="172"/>
    </row>
    <row r="140" spans="1:35" s="173" customFormat="1" ht="51.75" customHeight="1" hidden="1">
      <c r="A140" s="155"/>
      <c r="B140" s="155"/>
      <c r="C140" s="15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71"/>
      <c r="P140" s="170"/>
      <c r="Q140" s="170"/>
      <c r="R140" s="170"/>
      <c r="S140" s="170"/>
      <c r="T140" s="170"/>
      <c r="U140" s="166"/>
      <c r="V140" s="166"/>
      <c r="W140" s="166"/>
      <c r="X140" s="166"/>
      <c r="Y140" s="171"/>
      <c r="Z140" s="170"/>
      <c r="AA140" s="170"/>
      <c r="AB140" s="170"/>
      <c r="AC140" s="166"/>
      <c r="AD140" s="166"/>
      <c r="AE140" s="414" t="e">
        <f t="shared" si="11"/>
        <v>#DIV/0!</v>
      </c>
      <c r="AF140" s="166"/>
      <c r="AG140" s="166"/>
      <c r="AH140" s="166"/>
      <c r="AI140" s="172"/>
    </row>
    <row r="141" spans="1:35" s="173" customFormat="1" ht="36.75" customHeight="1">
      <c r="A141" s="155"/>
      <c r="B141" s="155" t="s">
        <v>208</v>
      </c>
      <c r="C141" s="156" t="s">
        <v>209</v>
      </c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71"/>
      <c r="P141" s="170"/>
      <c r="Q141" s="170"/>
      <c r="R141" s="170"/>
      <c r="S141" s="170"/>
      <c r="T141" s="170"/>
      <c r="U141" s="166"/>
      <c r="V141" s="166"/>
      <c r="W141" s="166"/>
      <c r="X141" s="166"/>
      <c r="Y141" s="171"/>
      <c r="Z141" s="170"/>
      <c r="AA141" s="170"/>
      <c r="AB141" s="170"/>
      <c r="AC141" s="166">
        <v>0</v>
      </c>
      <c r="AD141" s="166">
        <v>21530</v>
      </c>
      <c r="AE141" s="452" t="s">
        <v>225</v>
      </c>
      <c r="AF141" s="166"/>
      <c r="AG141" s="166"/>
      <c r="AH141" s="166"/>
      <c r="AI141" s="172"/>
    </row>
    <row r="142" spans="1:35" s="173" customFormat="1" ht="47.25">
      <c r="A142" s="155"/>
      <c r="B142" s="155" t="s">
        <v>139</v>
      </c>
      <c r="C142" s="156" t="s">
        <v>127</v>
      </c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71"/>
      <c r="P142" s="170"/>
      <c r="Q142" s="170"/>
      <c r="R142" s="170"/>
      <c r="S142" s="170"/>
      <c r="T142" s="170"/>
      <c r="U142" s="166">
        <v>5113838</v>
      </c>
      <c r="V142" s="166">
        <v>5113838</v>
      </c>
      <c r="W142" s="166"/>
      <c r="X142" s="166"/>
      <c r="Y142" s="171"/>
      <c r="Z142" s="170"/>
      <c r="AA142" s="170"/>
      <c r="AB142" s="170"/>
      <c r="AC142" s="166">
        <f>SUM(U142-AA142+AB142)</f>
        <v>5113838</v>
      </c>
      <c r="AD142" s="166">
        <v>0</v>
      </c>
      <c r="AE142" s="414">
        <f t="shared" si="11"/>
        <v>0</v>
      </c>
      <c r="AF142" s="166">
        <v>5113838</v>
      </c>
      <c r="AG142" s="166"/>
      <c r="AH142" s="166"/>
      <c r="AI142" s="172"/>
    </row>
    <row r="143" spans="1:35" s="173" customFormat="1" ht="51.75" customHeight="1">
      <c r="A143" s="155"/>
      <c r="B143" s="155" t="s">
        <v>156</v>
      </c>
      <c r="C143" s="156" t="s">
        <v>157</v>
      </c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71"/>
      <c r="P143" s="170"/>
      <c r="Q143" s="170"/>
      <c r="R143" s="170"/>
      <c r="S143" s="170"/>
      <c r="T143" s="170"/>
      <c r="U143" s="166">
        <v>350000</v>
      </c>
      <c r="V143" s="166">
        <v>350000</v>
      </c>
      <c r="W143" s="166"/>
      <c r="X143" s="166"/>
      <c r="Y143" s="171"/>
      <c r="Z143" s="170"/>
      <c r="AA143" s="170"/>
      <c r="AB143" s="170"/>
      <c r="AC143" s="166">
        <f>SUM(U143-AA143+AB143)</f>
        <v>350000</v>
      </c>
      <c r="AD143" s="166">
        <v>350000</v>
      </c>
      <c r="AE143" s="414">
        <f t="shared" si="11"/>
        <v>1</v>
      </c>
      <c r="AF143" s="166">
        <v>350000</v>
      </c>
      <c r="AG143" s="166"/>
      <c r="AH143" s="166"/>
      <c r="AI143" s="172"/>
    </row>
    <row r="144" spans="1:35" s="173" customFormat="1" ht="51.75" customHeight="1">
      <c r="A144" s="155"/>
      <c r="B144" s="155" t="s">
        <v>130</v>
      </c>
      <c r="C144" s="179" t="s">
        <v>131</v>
      </c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71"/>
      <c r="P144" s="170"/>
      <c r="Q144" s="170"/>
      <c r="R144" s="170"/>
      <c r="S144" s="170"/>
      <c r="T144" s="170"/>
      <c r="U144" s="166">
        <v>680146</v>
      </c>
      <c r="V144" s="166"/>
      <c r="W144" s="166">
        <v>680146</v>
      </c>
      <c r="X144" s="166"/>
      <c r="Y144" s="171"/>
      <c r="Z144" s="170"/>
      <c r="AA144" s="170"/>
      <c r="AB144" s="170"/>
      <c r="AC144" s="166">
        <f>SUM(U144-AA144+AB144)</f>
        <v>680146</v>
      </c>
      <c r="AD144" s="166">
        <v>0</v>
      </c>
      <c r="AE144" s="414">
        <f t="shared" si="11"/>
        <v>0</v>
      </c>
      <c r="AF144" s="166"/>
      <c r="AG144" s="166">
        <v>680146</v>
      </c>
      <c r="AH144" s="166"/>
      <c r="AI144" s="172"/>
    </row>
    <row r="145" spans="1:35" s="145" customFormat="1" ht="29.25" customHeight="1" thickBot="1">
      <c r="A145" s="141"/>
      <c r="B145" s="141" t="s">
        <v>0</v>
      </c>
      <c r="C145" s="224" t="s">
        <v>40</v>
      </c>
      <c r="D145" s="212">
        <f aca="true" t="shared" si="12" ref="D145:I145">SUM(D146)</f>
        <v>20000</v>
      </c>
      <c r="E145" s="212">
        <f t="shared" si="12"/>
        <v>0</v>
      </c>
      <c r="F145" s="212">
        <f t="shared" si="12"/>
        <v>20000</v>
      </c>
      <c r="G145" s="212">
        <f t="shared" si="12"/>
        <v>0</v>
      </c>
      <c r="H145" s="212">
        <f t="shared" si="12"/>
        <v>0</v>
      </c>
      <c r="I145" s="212">
        <f t="shared" si="12"/>
        <v>582409</v>
      </c>
      <c r="J145" s="212"/>
      <c r="K145" s="212"/>
      <c r="L145" s="212"/>
      <c r="M145" s="212"/>
      <c r="N145" s="212">
        <f aca="true" t="shared" si="13" ref="N145:AH145">SUM(N146)</f>
        <v>0</v>
      </c>
      <c r="O145" s="212">
        <f t="shared" si="13"/>
        <v>0</v>
      </c>
      <c r="P145" s="212">
        <f t="shared" si="13"/>
        <v>0</v>
      </c>
      <c r="Q145" s="212">
        <f t="shared" si="13"/>
        <v>0</v>
      </c>
      <c r="R145" s="212">
        <f t="shared" si="13"/>
        <v>0</v>
      </c>
      <c r="S145" s="212">
        <f t="shared" si="13"/>
        <v>0</v>
      </c>
      <c r="T145" s="212">
        <f t="shared" si="13"/>
        <v>0</v>
      </c>
      <c r="U145" s="212">
        <f t="shared" si="13"/>
        <v>733229</v>
      </c>
      <c r="V145" s="212">
        <f t="shared" si="13"/>
        <v>654850</v>
      </c>
      <c r="W145" s="212">
        <f t="shared" si="13"/>
        <v>0</v>
      </c>
      <c r="X145" s="212">
        <f t="shared" si="13"/>
        <v>78379</v>
      </c>
      <c r="Y145" s="212">
        <f t="shared" si="13"/>
        <v>0</v>
      </c>
      <c r="Z145" s="212">
        <f t="shared" si="13"/>
        <v>0</v>
      </c>
      <c r="AA145" s="212">
        <f t="shared" si="13"/>
        <v>0</v>
      </c>
      <c r="AB145" s="212">
        <f t="shared" si="13"/>
        <v>6848</v>
      </c>
      <c r="AC145" s="212">
        <f t="shared" si="13"/>
        <v>740077</v>
      </c>
      <c r="AD145" s="212">
        <f t="shared" si="13"/>
        <v>664848</v>
      </c>
      <c r="AE145" s="410">
        <f>SUM(AD145/AC145)</f>
        <v>0.8983497663081004</v>
      </c>
      <c r="AF145" s="212">
        <f t="shared" si="13"/>
        <v>654850</v>
      </c>
      <c r="AG145" s="212">
        <f t="shared" si="13"/>
        <v>0</v>
      </c>
      <c r="AH145" s="212">
        <f t="shared" si="13"/>
        <v>85227</v>
      </c>
      <c r="AI145" s="215"/>
    </row>
    <row r="146" spans="1:35" s="165" customFormat="1" ht="34.5" customHeight="1" thickTop="1">
      <c r="A146" s="147"/>
      <c r="B146" s="147" t="s">
        <v>62</v>
      </c>
      <c r="C146" s="148" t="s">
        <v>41</v>
      </c>
      <c r="D146" s="163">
        <f>SUM(D147:D159)</f>
        <v>20000</v>
      </c>
      <c r="E146" s="163">
        <f>SUM(E147:E159)</f>
        <v>0</v>
      </c>
      <c r="F146" s="163">
        <f>SUM(F147:F159)</f>
        <v>20000</v>
      </c>
      <c r="G146" s="163">
        <f>SUM(G147:G159)</f>
        <v>0</v>
      </c>
      <c r="H146" s="163">
        <f>SUM(H147:H159)</f>
        <v>0</v>
      </c>
      <c r="I146" s="163">
        <f>SUM(I148+I160+I162+I163+I164+I169+I170+I173)</f>
        <v>582409</v>
      </c>
      <c r="J146" s="163"/>
      <c r="K146" s="163"/>
      <c r="L146" s="163"/>
      <c r="M146" s="163"/>
      <c r="N146" s="163">
        <f aca="true" t="shared" si="14" ref="N146:AH146">SUM(N148:N173)</f>
        <v>0</v>
      </c>
      <c r="O146" s="163">
        <f t="shared" si="14"/>
        <v>0</v>
      </c>
      <c r="P146" s="163">
        <f t="shared" si="14"/>
        <v>0</v>
      </c>
      <c r="Q146" s="163">
        <f t="shared" si="14"/>
        <v>0</v>
      </c>
      <c r="R146" s="163">
        <f t="shared" si="14"/>
        <v>0</v>
      </c>
      <c r="S146" s="163">
        <f t="shared" si="14"/>
        <v>0</v>
      </c>
      <c r="T146" s="163">
        <f t="shared" si="14"/>
        <v>0</v>
      </c>
      <c r="U146" s="163">
        <f aca="true" t="shared" si="15" ref="U146:AB146">SUM(U148:U173)</f>
        <v>733229</v>
      </c>
      <c r="V146" s="163">
        <f t="shared" si="15"/>
        <v>654850</v>
      </c>
      <c r="W146" s="163">
        <f t="shared" si="15"/>
        <v>0</v>
      </c>
      <c r="X146" s="163">
        <f t="shared" si="15"/>
        <v>78379</v>
      </c>
      <c r="Y146" s="163">
        <f t="shared" si="15"/>
        <v>0</v>
      </c>
      <c r="Z146" s="163">
        <f t="shared" si="15"/>
        <v>0</v>
      </c>
      <c r="AA146" s="163">
        <f t="shared" si="15"/>
        <v>0</v>
      </c>
      <c r="AB146" s="163">
        <f t="shared" si="15"/>
        <v>6848</v>
      </c>
      <c r="AC146" s="163">
        <f t="shared" si="14"/>
        <v>740077</v>
      </c>
      <c r="AD146" s="163">
        <f>SUM(AD148:AD173)</f>
        <v>664848</v>
      </c>
      <c r="AE146" s="413">
        <f>SUM(AD146/AC146)</f>
        <v>0.8983497663081004</v>
      </c>
      <c r="AF146" s="163">
        <f t="shared" si="14"/>
        <v>654850</v>
      </c>
      <c r="AG146" s="163">
        <f t="shared" si="14"/>
        <v>0</v>
      </c>
      <c r="AH146" s="163">
        <f t="shared" si="14"/>
        <v>85227</v>
      </c>
      <c r="AI146" s="164"/>
    </row>
    <row r="147" spans="1:35" s="161" customFormat="1" ht="15.75" customHeight="1" hidden="1">
      <c r="A147" s="155"/>
      <c r="B147" s="155">
        <v>303</v>
      </c>
      <c r="C147" s="156" t="s">
        <v>16</v>
      </c>
      <c r="D147" s="175">
        <v>20000</v>
      </c>
      <c r="E147" s="175"/>
      <c r="F147" s="175">
        <v>20000</v>
      </c>
      <c r="G147" s="175"/>
      <c r="H147" s="175"/>
      <c r="I147" s="175"/>
      <c r="J147" s="175"/>
      <c r="K147" s="175"/>
      <c r="L147" s="175"/>
      <c r="M147" s="175"/>
      <c r="N147" s="176"/>
      <c r="P147" s="177"/>
      <c r="Q147" s="177"/>
      <c r="R147" s="177"/>
      <c r="S147" s="177"/>
      <c r="T147" s="177"/>
      <c r="U147" s="175">
        <v>0</v>
      </c>
      <c r="V147" s="175"/>
      <c r="W147" s="175"/>
      <c r="X147" s="175">
        <v>0</v>
      </c>
      <c r="Y147" s="176"/>
      <c r="Z147" s="177"/>
      <c r="AA147" s="177"/>
      <c r="AB147" s="177"/>
      <c r="AC147" s="175">
        <v>0</v>
      </c>
      <c r="AD147" s="175"/>
      <c r="AE147" s="415"/>
      <c r="AF147" s="175"/>
      <c r="AG147" s="175"/>
      <c r="AH147" s="175">
        <v>0</v>
      </c>
      <c r="AI147" s="178"/>
    </row>
    <row r="148" spans="1:35" s="173" customFormat="1" ht="67.5" customHeight="1">
      <c r="A148" s="155"/>
      <c r="B148" s="155" t="s">
        <v>102</v>
      </c>
      <c r="C148" s="156" t="s">
        <v>74</v>
      </c>
      <c r="D148" s="166"/>
      <c r="E148" s="166"/>
      <c r="F148" s="166"/>
      <c r="G148" s="166"/>
      <c r="H148" s="166"/>
      <c r="I148" s="166">
        <v>30750</v>
      </c>
      <c r="J148" s="166"/>
      <c r="K148" s="166"/>
      <c r="L148" s="166"/>
      <c r="M148" s="166"/>
      <c r="N148" s="167"/>
      <c r="O148" s="168"/>
      <c r="P148" s="169"/>
      <c r="Q148" s="170"/>
      <c r="R148" s="170"/>
      <c r="S148" s="170"/>
      <c r="T148" s="170"/>
      <c r="U148" s="166">
        <v>78379</v>
      </c>
      <c r="V148" s="166"/>
      <c r="W148" s="166"/>
      <c r="X148" s="166">
        <v>78379</v>
      </c>
      <c r="Y148" s="171"/>
      <c r="Z148" s="170"/>
      <c r="AA148" s="170"/>
      <c r="AB148" s="170">
        <v>6848</v>
      </c>
      <c r="AC148" s="166">
        <f aca="true" t="shared" si="16" ref="AC148:AC169">SUM(U148-AA148+AB148)</f>
        <v>85227</v>
      </c>
      <c r="AD148" s="166">
        <v>84063</v>
      </c>
      <c r="AE148" s="414">
        <f aca="true" t="shared" si="17" ref="AE148:AE169">SUM(AD148/AC148)</f>
        <v>0.9863423562955401</v>
      </c>
      <c r="AF148" s="166"/>
      <c r="AG148" s="166"/>
      <c r="AH148" s="166">
        <v>85227</v>
      </c>
      <c r="AI148" s="172"/>
    </row>
    <row r="149" spans="1:35" s="161" customFormat="1" ht="15.75" customHeight="1" hidden="1">
      <c r="A149" s="155"/>
      <c r="B149" s="155"/>
      <c r="C149" s="179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6"/>
      <c r="P149" s="177"/>
      <c r="Q149" s="177"/>
      <c r="R149" s="177"/>
      <c r="S149" s="177"/>
      <c r="T149" s="177"/>
      <c r="U149" s="166"/>
      <c r="V149" s="175"/>
      <c r="W149" s="175"/>
      <c r="X149" s="175"/>
      <c r="Y149" s="176"/>
      <c r="Z149" s="177"/>
      <c r="AA149" s="177"/>
      <c r="AB149" s="177"/>
      <c r="AC149" s="166">
        <f t="shared" si="16"/>
        <v>0</v>
      </c>
      <c r="AD149" s="166"/>
      <c r="AE149" s="414" t="e">
        <f t="shared" si="17"/>
        <v>#DIV/0!</v>
      </c>
      <c r="AF149" s="175"/>
      <c r="AG149" s="175"/>
      <c r="AH149" s="175"/>
      <c r="AI149" s="178"/>
    </row>
    <row r="150" spans="1:35" s="161" customFormat="1" ht="15.75" customHeight="1" hidden="1">
      <c r="A150" s="155"/>
      <c r="B150" s="155"/>
      <c r="C150" s="156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6"/>
      <c r="P150" s="177"/>
      <c r="Q150" s="177"/>
      <c r="R150" s="177"/>
      <c r="S150" s="177"/>
      <c r="T150" s="177"/>
      <c r="U150" s="166"/>
      <c r="V150" s="175"/>
      <c r="W150" s="175"/>
      <c r="X150" s="175"/>
      <c r="Y150" s="176"/>
      <c r="Z150" s="177"/>
      <c r="AA150" s="177"/>
      <c r="AB150" s="177"/>
      <c r="AC150" s="166">
        <f t="shared" si="16"/>
        <v>0</v>
      </c>
      <c r="AD150" s="166"/>
      <c r="AE150" s="414" t="e">
        <f t="shared" si="17"/>
        <v>#DIV/0!</v>
      </c>
      <c r="AF150" s="175"/>
      <c r="AG150" s="175"/>
      <c r="AH150" s="175"/>
      <c r="AI150" s="178"/>
    </row>
    <row r="151" spans="1:35" s="161" customFormat="1" ht="15.75" customHeight="1" hidden="1">
      <c r="A151" s="155"/>
      <c r="B151" s="155"/>
      <c r="C151" s="156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6"/>
      <c r="P151" s="177"/>
      <c r="Q151" s="177"/>
      <c r="R151" s="177"/>
      <c r="S151" s="177"/>
      <c r="T151" s="177"/>
      <c r="U151" s="166"/>
      <c r="V151" s="175"/>
      <c r="W151" s="175"/>
      <c r="X151" s="175"/>
      <c r="Y151" s="176"/>
      <c r="Z151" s="177"/>
      <c r="AA151" s="177"/>
      <c r="AB151" s="177"/>
      <c r="AC151" s="166">
        <f t="shared" si="16"/>
        <v>0</v>
      </c>
      <c r="AD151" s="166"/>
      <c r="AE151" s="414" t="e">
        <f t="shared" si="17"/>
        <v>#DIV/0!</v>
      </c>
      <c r="AF151" s="175"/>
      <c r="AG151" s="175"/>
      <c r="AH151" s="175"/>
      <c r="AI151" s="178"/>
    </row>
    <row r="152" spans="1:35" s="161" customFormat="1" ht="15.75" customHeight="1" hidden="1">
      <c r="A152" s="155"/>
      <c r="B152" s="155"/>
      <c r="C152" s="179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6"/>
      <c r="P152" s="177"/>
      <c r="Q152" s="177"/>
      <c r="R152" s="177"/>
      <c r="S152" s="177"/>
      <c r="T152" s="177"/>
      <c r="U152" s="166"/>
      <c r="V152" s="175"/>
      <c r="W152" s="175"/>
      <c r="X152" s="175"/>
      <c r="Y152" s="176"/>
      <c r="Z152" s="177"/>
      <c r="AA152" s="177"/>
      <c r="AB152" s="177"/>
      <c r="AC152" s="166">
        <f t="shared" si="16"/>
        <v>0</v>
      </c>
      <c r="AD152" s="166"/>
      <c r="AE152" s="414" t="e">
        <f t="shared" si="17"/>
        <v>#DIV/0!</v>
      </c>
      <c r="AF152" s="175"/>
      <c r="AG152" s="175"/>
      <c r="AH152" s="175"/>
      <c r="AI152" s="178"/>
    </row>
    <row r="153" spans="1:35" s="161" customFormat="1" ht="15.75" customHeight="1" hidden="1">
      <c r="A153" s="155"/>
      <c r="B153" s="155"/>
      <c r="C153" s="179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6"/>
      <c r="P153" s="177"/>
      <c r="Q153" s="177"/>
      <c r="R153" s="177"/>
      <c r="S153" s="177"/>
      <c r="T153" s="177"/>
      <c r="U153" s="166"/>
      <c r="V153" s="175"/>
      <c r="W153" s="175"/>
      <c r="X153" s="175"/>
      <c r="Y153" s="176"/>
      <c r="Z153" s="177"/>
      <c r="AA153" s="177"/>
      <c r="AB153" s="177"/>
      <c r="AC153" s="166">
        <f t="shared" si="16"/>
        <v>0</v>
      </c>
      <c r="AD153" s="166"/>
      <c r="AE153" s="414" t="e">
        <f t="shared" si="17"/>
        <v>#DIV/0!</v>
      </c>
      <c r="AF153" s="175"/>
      <c r="AG153" s="175"/>
      <c r="AH153" s="175"/>
      <c r="AI153" s="178"/>
    </row>
    <row r="154" spans="1:35" s="161" customFormat="1" ht="15.75" customHeight="1" hidden="1">
      <c r="A154" s="155"/>
      <c r="B154" s="155"/>
      <c r="C154" s="179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6"/>
      <c r="P154" s="177"/>
      <c r="Q154" s="177"/>
      <c r="R154" s="177"/>
      <c r="S154" s="177"/>
      <c r="T154" s="177"/>
      <c r="U154" s="166"/>
      <c r="V154" s="175"/>
      <c r="W154" s="175"/>
      <c r="X154" s="175"/>
      <c r="Y154" s="176"/>
      <c r="Z154" s="177"/>
      <c r="AA154" s="177"/>
      <c r="AB154" s="177"/>
      <c r="AC154" s="166">
        <f t="shared" si="16"/>
        <v>0</v>
      </c>
      <c r="AD154" s="166"/>
      <c r="AE154" s="414" t="e">
        <f t="shared" si="17"/>
        <v>#DIV/0!</v>
      </c>
      <c r="AF154" s="175"/>
      <c r="AG154" s="175"/>
      <c r="AH154" s="175"/>
      <c r="AI154" s="178"/>
    </row>
    <row r="155" spans="1:35" s="161" customFormat="1" ht="15.75" customHeight="1" hidden="1">
      <c r="A155" s="155"/>
      <c r="B155" s="155"/>
      <c r="C155" s="179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6"/>
      <c r="P155" s="177"/>
      <c r="Q155" s="177"/>
      <c r="R155" s="177"/>
      <c r="S155" s="177"/>
      <c r="T155" s="177"/>
      <c r="U155" s="166"/>
      <c r="V155" s="175"/>
      <c r="W155" s="175"/>
      <c r="X155" s="175"/>
      <c r="Y155" s="176"/>
      <c r="Z155" s="177"/>
      <c r="AA155" s="177"/>
      <c r="AB155" s="177"/>
      <c r="AC155" s="166">
        <f t="shared" si="16"/>
        <v>0</v>
      </c>
      <c r="AD155" s="166"/>
      <c r="AE155" s="414" t="e">
        <f t="shared" si="17"/>
        <v>#DIV/0!</v>
      </c>
      <c r="AF155" s="175"/>
      <c r="AG155" s="175"/>
      <c r="AH155" s="175"/>
      <c r="AI155" s="178"/>
    </row>
    <row r="156" spans="1:35" s="161" customFormat="1" ht="15.75" customHeight="1" hidden="1">
      <c r="A156" s="155"/>
      <c r="B156" s="155"/>
      <c r="C156" s="179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6"/>
      <c r="P156" s="177"/>
      <c r="Q156" s="177"/>
      <c r="R156" s="177"/>
      <c r="S156" s="177"/>
      <c r="T156" s="177"/>
      <c r="U156" s="166"/>
      <c r="V156" s="175"/>
      <c r="W156" s="175"/>
      <c r="X156" s="175"/>
      <c r="Y156" s="176"/>
      <c r="Z156" s="177"/>
      <c r="AA156" s="177"/>
      <c r="AB156" s="177"/>
      <c r="AC156" s="166">
        <f t="shared" si="16"/>
        <v>0</v>
      </c>
      <c r="AD156" s="166"/>
      <c r="AE156" s="414" t="e">
        <f t="shared" si="17"/>
        <v>#DIV/0!</v>
      </c>
      <c r="AF156" s="175"/>
      <c r="AG156" s="175"/>
      <c r="AH156" s="175"/>
      <c r="AI156" s="178"/>
    </row>
    <row r="157" spans="1:35" s="161" customFormat="1" ht="15.75" customHeight="1" hidden="1">
      <c r="A157" s="155"/>
      <c r="B157" s="155"/>
      <c r="C157" s="179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6"/>
      <c r="P157" s="177"/>
      <c r="Q157" s="177"/>
      <c r="R157" s="177"/>
      <c r="S157" s="177"/>
      <c r="T157" s="177"/>
      <c r="U157" s="166"/>
      <c r="V157" s="175"/>
      <c r="W157" s="175"/>
      <c r="X157" s="175"/>
      <c r="Y157" s="176"/>
      <c r="Z157" s="177"/>
      <c r="AA157" s="177"/>
      <c r="AB157" s="177"/>
      <c r="AC157" s="166">
        <f t="shared" si="16"/>
        <v>0</v>
      </c>
      <c r="AD157" s="166"/>
      <c r="AE157" s="414" t="e">
        <f t="shared" si="17"/>
        <v>#DIV/0!</v>
      </c>
      <c r="AF157" s="175"/>
      <c r="AG157" s="175"/>
      <c r="AH157" s="175"/>
      <c r="AI157" s="178"/>
    </row>
    <row r="158" spans="1:35" s="161" customFormat="1" ht="15.75" customHeight="1" hidden="1">
      <c r="A158" s="155"/>
      <c r="B158" s="155"/>
      <c r="C158" s="179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6"/>
      <c r="P158" s="177"/>
      <c r="Q158" s="177"/>
      <c r="R158" s="177"/>
      <c r="S158" s="177"/>
      <c r="T158" s="177"/>
      <c r="U158" s="166"/>
      <c r="V158" s="175"/>
      <c r="W158" s="175"/>
      <c r="X158" s="175"/>
      <c r="Y158" s="176"/>
      <c r="Z158" s="177"/>
      <c r="AA158" s="177"/>
      <c r="AB158" s="177"/>
      <c r="AC158" s="166">
        <f t="shared" si="16"/>
        <v>0</v>
      </c>
      <c r="AD158" s="166"/>
      <c r="AE158" s="414" t="e">
        <f t="shared" si="17"/>
        <v>#DIV/0!</v>
      </c>
      <c r="AF158" s="175"/>
      <c r="AG158" s="175"/>
      <c r="AH158" s="175"/>
      <c r="AI158" s="178"/>
    </row>
    <row r="159" spans="1:35" s="161" customFormat="1" ht="15.75" customHeight="1" hidden="1">
      <c r="A159" s="155"/>
      <c r="B159" s="155"/>
      <c r="C159" s="179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6"/>
      <c r="P159" s="177"/>
      <c r="Q159" s="177"/>
      <c r="R159" s="177"/>
      <c r="S159" s="177"/>
      <c r="T159" s="177"/>
      <c r="U159" s="166"/>
      <c r="V159" s="175"/>
      <c r="W159" s="175"/>
      <c r="X159" s="175"/>
      <c r="Y159" s="176"/>
      <c r="Z159" s="177"/>
      <c r="AA159" s="177"/>
      <c r="AB159" s="177"/>
      <c r="AC159" s="166">
        <f t="shared" si="16"/>
        <v>0</v>
      </c>
      <c r="AD159" s="166"/>
      <c r="AE159" s="414" t="e">
        <f t="shared" si="17"/>
        <v>#DIV/0!</v>
      </c>
      <c r="AF159" s="175"/>
      <c r="AG159" s="175"/>
      <c r="AH159" s="175"/>
      <c r="AI159" s="178"/>
    </row>
    <row r="160" spans="1:35" s="173" customFormat="1" ht="19.5" customHeight="1">
      <c r="A160" s="155"/>
      <c r="B160" s="155" t="s">
        <v>105</v>
      </c>
      <c r="C160" s="179" t="s">
        <v>86</v>
      </c>
      <c r="D160" s="166"/>
      <c r="E160" s="166"/>
      <c r="F160" s="166"/>
      <c r="G160" s="166"/>
      <c r="H160" s="166"/>
      <c r="I160" s="166">
        <v>21600</v>
      </c>
      <c r="J160" s="166"/>
      <c r="K160" s="166"/>
      <c r="L160" s="166"/>
      <c r="M160" s="166"/>
      <c r="N160" s="171"/>
      <c r="P160" s="170"/>
      <c r="Q160" s="170"/>
      <c r="R160" s="170"/>
      <c r="S160" s="170"/>
      <c r="T160" s="170"/>
      <c r="U160" s="166">
        <v>143000</v>
      </c>
      <c r="V160" s="166">
        <v>143000</v>
      </c>
      <c r="W160" s="166"/>
      <c r="X160" s="166"/>
      <c r="Y160" s="171"/>
      <c r="Z160" s="170"/>
      <c r="AA160" s="170"/>
      <c r="AB160" s="170"/>
      <c r="AC160" s="166">
        <f t="shared" si="16"/>
        <v>143000</v>
      </c>
      <c r="AD160" s="166">
        <v>194630</v>
      </c>
      <c r="AE160" s="414">
        <f t="shared" si="17"/>
        <v>1.361048951048951</v>
      </c>
      <c r="AF160" s="166">
        <v>143000</v>
      </c>
      <c r="AG160" s="166"/>
      <c r="AH160" s="166"/>
      <c r="AI160" s="172"/>
    </row>
    <row r="161" spans="1:35" s="161" customFormat="1" ht="15.75" customHeight="1" hidden="1">
      <c r="A161" s="155"/>
      <c r="B161" s="155"/>
      <c r="C161" s="179"/>
      <c r="D161" s="175"/>
      <c r="E161" s="175"/>
      <c r="F161" s="175"/>
      <c r="G161" s="175"/>
      <c r="H161" s="175"/>
      <c r="I161" s="166"/>
      <c r="J161" s="175"/>
      <c r="K161" s="175"/>
      <c r="L161" s="175"/>
      <c r="M161" s="175"/>
      <c r="N161" s="176"/>
      <c r="P161" s="177"/>
      <c r="Q161" s="177"/>
      <c r="R161" s="177"/>
      <c r="S161" s="177"/>
      <c r="T161" s="177"/>
      <c r="U161" s="175"/>
      <c r="V161" s="175"/>
      <c r="W161" s="175"/>
      <c r="X161" s="175"/>
      <c r="Y161" s="176"/>
      <c r="Z161" s="177"/>
      <c r="AA161" s="177"/>
      <c r="AB161" s="177"/>
      <c r="AC161" s="166">
        <f t="shared" si="16"/>
        <v>0</v>
      </c>
      <c r="AD161" s="166"/>
      <c r="AE161" s="414" t="e">
        <f t="shared" si="17"/>
        <v>#DIV/0!</v>
      </c>
      <c r="AF161" s="175"/>
      <c r="AG161" s="175"/>
      <c r="AH161" s="175"/>
      <c r="AI161" s="178"/>
    </row>
    <row r="162" spans="1:35" s="173" customFormat="1" ht="15.75" customHeight="1" hidden="1">
      <c r="A162" s="155"/>
      <c r="B162" s="155"/>
      <c r="C162" s="179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71"/>
      <c r="P162" s="170"/>
      <c r="Q162" s="170"/>
      <c r="R162" s="170"/>
      <c r="S162" s="170"/>
      <c r="T162" s="170"/>
      <c r="U162" s="166"/>
      <c r="V162" s="166"/>
      <c r="W162" s="166"/>
      <c r="X162" s="166"/>
      <c r="Y162" s="171"/>
      <c r="Z162" s="170"/>
      <c r="AA162" s="170"/>
      <c r="AB162" s="170"/>
      <c r="AC162" s="166">
        <f t="shared" si="16"/>
        <v>0</v>
      </c>
      <c r="AD162" s="166"/>
      <c r="AE162" s="414" t="e">
        <f t="shared" si="17"/>
        <v>#DIV/0!</v>
      </c>
      <c r="AF162" s="166"/>
      <c r="AG162" s="166"/>
      <c r="AH162" s="166"/>
      <c r="AI162" s="172"/>
    </row>
    <row r="163" spans="1:35" s="173" customFormat="1" ht="31.5" customHeight="1" hidden="1">
      <c r="A163" s="155"/>
      <c r="B163" s="155" t="s">
        <v>106</v>
      </c>
      <c r="C163" s="179" t="s">
        <v>100</v>
      </c>
      <c r="D163" s="166"/>
      <c r="E163" s="166"/>
      <c r="F163" s="166"/>
      <c r="G163" s="166"/>
      <c r="H163" s="166"/>
      <c r="I163" s="166">
        <v>6890</v>
      </c>
      <c r="J163" s="166"/>
      <c r="K163" s="166"/>
      <c r="L163" s="166"/>
      <c r="M163" s="166"/>
      <c r="N163" s="171"/>
      <c r="P163" s="170"/>
      <c r="Q163" s="170"/>
      <c r="R163" s="170"/>
      <c r="S163" s="170"/>
      <c r="T163" s="170"/>
      <c r="U163" s="166"/>
      <c r="V163" s="166"/>
      <c r="W163" s="166"/>
      <c r="X163" s="166"/>
      <c r="Y163" s="171"/>
      <c r="Z163" s="170"/>
      <c r="AA163" s="170"/>
      <c r="AB163" s="170"/>
      <c r="AC163" s="166">
        <f t="shared" si="16"/>
        <v>0</v>
      </c>
      <c r="AD163" s="166"/>
      <c r="AE163" s="414" t="e">
        <f t="shared" si="17"/>
        <v>#DIV/0!</v>
      </c>
      <c r="AF163" s="166"/>
      <c r="AG163" s="166"/>
      <c r="AH163" s="166"/>
      <c r="AI163" s="172"/>
    </row>
    <row r="164" spans="1:35" s="173" customFormat="1" ht="15.75" customHeight="1" hidden="1">
      <c r="A164" s="155"/>
      <c r="B164" s="155"/>
      <c r="C164" s="179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71"/>
      <c r="P164" s="170"/>
      <c r="Q164" s="170"/>
      <c r="R164" s="170"/>
      <c r="S164" s="170"/>
      <c r="T164" s="170"/>
      <c r="U164" s="166"/>
      <c r="V164" s="166"/>
      <c r="W164" s="166"/>
      <c r="X164" s="166"/>
      <c r="Y164" s="171"/>
      <c r="Z164" s="170"/>
      <c r="AA164" s="170"/>
      <c r="AB164" s="170"/>
      <c r="AC164" s="166">
        <f t="shared" si="16"/>
        <v>0</v>
      </c>
      <c r="AD164" s="166"/>
      <c r="AE164" s="414" t="e">
        <f t="shared" si="17"/>
        <v>#DIV/0!</v>
      </c>
      <c r="AF164" s="166"/>
      <c r="AG164" s="166"/>
      <c r="AH164" s="166"/>
      <c r="AI164" s="172"/>
    </row>
    <row r="165" spans="1:35" s="173" customFormat="1" ht="31.5">
      <c r="A165" s="155"/>
      <c r="B165" s="155" t="s">
        <v>135</v>
      </c>
      <c r="C165" s="179" t="s">
        <v>136</v>
      </c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71"/>
      <c r="P165" s="170"/>
      <c r="Q165" s="170"/>
      <c r="R165" s="170"/>
      <c r="S165" s="170"/>
      <c r="T165" s="170"/>
      <c r="U165" s="166">
        <v>1800</v>
      </c>
      <c r="V165" s="166">
        <v>1800</v>
      </c>
      <c r="W165" s="166"/>
      <c r="X165" s="166"/>
      <c r="Y165" s="171"/>
      <c r="Z165" s="170"/>
      <c r="AA165" s="170"/>
      <c r="AB165" s="170"/>
      <c r="AC165" s="166">
        <f t="shared" si="16"/>
        <v>1800</v>
      </c>
      <c r="AD165" s="166">
        <v>1792</v>
      </c>
      <c r="AE165" s="414">
        <f t="shared" si="17"/>
        <v>0.9955555555555555</v>
      </c>
      <c r="AF165" s="166">
        <v>1800</v>
      </c>
      <c r="AG165" s="166"/>
      <c r="AH165" s="166"/>
      <c r="AI165" s="172"/>
    </row>
    <row r="166" spans="1:35" s="173" customFormat="1" ht="15.75">
      <c r="A166" s="155"/>
      <c r="B166" s="155" t="s">
        <v>107</v>
      </c>
      <c r="C166" s="179" t="s">
        <v>87</v>
      </c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71"/>
      <c r="P166" s="170"/>
      <c r="Q166" s="170"/>
      <c r="R166" s="170"/>
      <c r="S166" s="170"/>
      <c r="T166" s="170"/>
      <c r="U166" s="166">
        <v>4500</v>
      </c>
      <c r="V166" s="166">
        <v>4500</v>
      </c>
      <c r="W166" s="166"/>
      <c r="X166" s="166"/>
      <c r="Y166" s="171"/>
      <c r="Z166" s="170"/>
      <c r="AA166" s="170"/>
      <c r="AB166" s="170"/>
      <c r="AC166" s="166">
        <f t="shared" si="16"/>
        <v>4500</v>
      </c>
      <c r="AD166" s="166">
        <v>0</v>
      </c>
      <c r="AE166" s="414">
        <f t="shared" si="17"/>
        <v>0</v>
      </c>
      <c r="AF166" s="166">
        <v>4500</v>
      </c>
      <c r="AG166" s="166"/>
      <c r="AH166" s="166"/>
      <c r="AI166" s="172"/>
    </row>
    <row r="167" spans="1:35" s="173" customFormat="1" ht="15.75">
      <c r="A167" s="155"/>
      <c r="B167" s="155" t="s">
        <v>183</v>
      </c>
      <c r="C167" s="179" t="s">
        <v>207</v>
      </c>
      <c r="D167" s="166"/>
      <c r="E167" s="166"/>
      <c r="F167" s="166"/>
      <c r="G167" s="166"/>
      <c r="H167" s="166"/>
      <c r="I167" s="166">
        <v>523169</v>
      </c>
      <c r="J167" s="166"/>
      <c r="K167" s="166"/>
      <c r="L167" s="166"/>
      <c r="M167" s="166"/>
      <c r="N167" s="171"/>
      <c r="P167" s="170"/>
      <c r="Q167" s="170"/>
      <c r="R167" s="170"/>
      <c r="S167" s="170"/>
      <c r="T167" s="170"/>
      <c r="U167" s="166">
        <v>0</v>
      </c>
      <c r="V167" s="166">
        <v>0</v>
      </c>
      <c r="W167" s="166"/>
      <c r="X167" s="166"/>
      <c r="Y167" s="171"/>
      <c r="Z167" s="170"/>
      <c r="AA167" s="170"/>
      <c r="AB167" s="170"/>
      <c r="AC167" s="166">
        <f>SUM(U167-AA167+AB167)</f>
        <v>0</v>
      </c>
      <c r="AD167" s="166">
        <v>3</v>
      </c>
      <c r="AE167" s="452" t="s">
        <v>225</v>
      </c>
      <c r="AF167" s="166">
        <v>0</v>
      </c>
      <c r="AG167" s="166"/>
      <c r="AH167" s="166"/>
      <c r="AI167" s="172"/>
    </row>
    <row r="168" spans="1:35" s="173" customFormat="1" ht="31.5">
      <c r="A168" s="155"/>
      <c r="B168" s="155" t="s">
        <v>161</v>
      </c>
      <c r="C168" s="179" t="s">
        <v>162</v>
      </c>
      <c r="D168" s="166"/>
      <c r="E168" s="166"/>
      <c r="F168" s="166"/>
      <c r="G168" s="166"/>
      <c r="H168" s="166"/>
      <c r="I168" s="166">
        <v>523169</v>
      </c>
      <c r="J168" s="166"/>
      <c r="K168" s="166"/>
      <c r="L168" s="166"/>
      <c r="M168" s="166"/>
      <c r="N168" s="171"/>
      <c r="P168" s="170"/>
      <c r="Q168" s="170"/>
      <c r="R168" s="170"/>
      <c r="S168" s="170"/>
      <c r="T168" s="170"/>
      <c r="U168" s="166">
        <v>500000</v>
      </c>
      <c r="V168" s="166">
        <v>500000</v>
      </c>
      <c r="W168" s="166"/>
      <c r="X168" s="166"/>
      <c r="Y168" s="171"/>
      <c r="Z168" s="170"/>
      <c r="AA168" s="170"/>
      <c r="AB168" s="170"/>
      <c r="AC168" s="166">
        <f>SUM(U168-AA168+AB168)</f>
        <v>500000</v>
      </c>
      <c r="AD168" s="166">
        <v>378784</v>
      </c>
      <c r="AE168" s="414">
        <f t="shared" si="17"/>
        <v>0.757568</v>
      </c>
      <c r="AF168" s="166">
        <v>500000</v>
      </c>
      <c r="AG168" s="166"/>
      <c r="AH168" s="166"/>
      <c r="AI168" s="172"/>
    </row>
    <row r="169" spans="1:35" s="173" customFormat="1" ht="15.75">
      <c r="A169" s="155"/>
      <c r="B169" s="155" t="s">
        <v>109</v>
      </c>
      <c r="C169" s="179" t="s">
        <v>88</v>
      </c>
      <c r="D169" s="166"/>
      <c r="E169" s="166"/>
      <c r="F169" s="166"/>
      <c r="G169" s="166"/>
      <c r="H169" s="166"/>
      <c r="I169" s="166">
        <v>523169</v>
      </c>
      <c r="J169" s="166"/>
      <c r="K169" s="166"/>
      <c r="L169" s="166"/>
      <c r="M169" s="166"/>
      <c r="N169" s="171"/>
      <c r="P169" s="170"/>
      <c r="Q169" s="170"/>
      <c r="R169" s="170"/>
      <c r="S169" s="170"/>
      <c r="T169" s="170"/>
      <c r="U169" s="166">
        <v>5550</v>
      </c>
      <c r="V169" s="166">
        <v>5550</v>
      </c>
      <c r="W169" s="166"/>
      <c r="X169" s="166"/>
      <c r="Y169" s="171"/>
      <c r="Z169" s="170"/>
      <c r="AA169" s="170"/>
      <c r="AB169" s="170"/>
      <c r="AC169" s="166">
        <f t="shared" si="16"/>
        <v>5550</v>
      </c>
      <c r="AD169" s="166">
        <v>5576</v>
      </c>
      <c r="AE169" s="414">
        <f t="shared" si="17"/>
        <v>1.0046846846846846</v>
      </c>
      <c r="AF169" s="166">
        <v>5550</v>
      </c>
      <c r="AG169" s="166"/>
      <c r="AH169" s="166"/>
      <c r="AI169" s="172"/>
    </row>
    <row r="170" spans="1:35" s="173" customFormat="1" ht="15.75" customHeight="1" hidden="1">
      <c r="A170" s="155"/>
      <c r="B170" s="155"/>
      <c r="C170" s="15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71"/>
      <c r="P170" s="170"/>
      <c r="Q170" s="170"/>
      <c r="R170" s="170"/>
      <c r="S170" s="170"/>
      <c r="T170" s="170"/>
      <c r="U170" s="166"/>
      <c r="V170" s="166"/>
      <c r="W170" s="166"/>
      <c r="X170" s="166"/>
      <c r="Y170" s="171"/>
      <c r="Z170" s="170"/>
      <c r="AA170" s="170"/>
      <c r="AB170" s="170"/>
      <c r="AC170" s="166"/>
      <c r="AD170" s="166"/>
      <c r="AE170" s="414"/>
      <c r="AF170" s="166"/>
      <c r="AG170" s="166"/>
      <c r="AH170" s="166"/>
      <c r="AI170" s="172"/>
    </row>
    <row r="171" spans="1:35" s="161" customFormat="1" ht="15.75" customHeight="1" hidden="1">
      <c r="A171" s="146"/>
      <c r="B171" s="146"/>
      <c r="C171" s="233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54"/>
      <c r="P171" s="199"/>
      <c r="Q171" s="199"/>
      <c r="R171" s="199"/>
      <c r="S171" s="199"/>
      <c r="T171" s="199"/>
      <c r="U171" s="199"/>
      <c r="V171" s="199"/>
      <c r="W171" s="199"/>
      <c r="X171" s="199"/>
      <c r="Y171" s="205"/>
      <c r="Z171" s="206"/>
      <c r="AA171" s="206"/>
      <c r="AB171" s="206"/>
      <c r="AC171" s="199"/>
      <c r="AD171" s="199"/>
      <c r="AE171" s="423"/>
      <c r="AF171" s="199"/>
      <c r="AG171" s="199"/>
      <c r="AH171" s="199"/>
      <c r="AI171" s="178"/>
    </row>
    <row r="172" spans="1:35" s="161" customFormat="1" ht="15.75" customHeight="1" hidden="1">
      <c r="A172" s="155"/>
      <c r="B172" s="141"/>
      <c r="C172" s="234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6"/>
      <c r="P172" s="177"/>
      <c r="Q172" s="177"/>
      <c r="R172" s="177"/>
      <c r="S172" s="177"/>
      <c r="T172" s="177"/>
      <c r="U172" s="175"/>
      <c r="V172" s="175"/>
      <c r="W172" s="175"/>
      <c r="X172" s="175"/>
      <c r="Y172" s="176"/>
      <c r="Z172" s="177"/>
      <c r="AA172" s="177"/>
      <c r="AB172" s="177"/>
      <c r="AC172" s="175"/>
      <c r="AD172" s="175"/>
      <c r="AE172" s="415"/>
      <c r="AF172" s="175"/>
      <c r="AG172" s="175"/>
      <c r="AH172" s="175"/>
      <c r="AI172" s="178"/>
    </row>
    <row r="173" spans="1:35" s="173" customFormat="1" ht="15.75" customHeight="1" hidden="1">
      <c r="A173" s="155"/>
      <c r="B173" s="155"/>
      <c r="C173" s="217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71"/>
      <c r="P173" s="170"/>
      <c r="Q173" s="170"/>
      <c r="R173" s="170"/>
      <c r="S173" s="170"/>
      <c r="T173" s="170"/>
      <c r="U173" s="166"/>
      <c r="V173" s="166"/>
      <c r="W173" s="166"/>
      <c r="X173" s="166"/>
      <c r="Y173" s="171"/>
      <c r="Z173" s="170"/>
      <c r="AA173" s="170"/>
      <c r="AB173" s="170"/>
      <c r="AC173" s="166"/>
      <c r="AD173" s="166"/>
      <c r="AE173" s="414"/>
      <c r="AF173" s="166"/>
      <c r="AG173" s="166"/>
      <c r="AH173" s="166"/>
      <c r="AI173" s="172"/>
    </row>
    <row r="174" spans="1:35" s="145" customFormat="1" ht="31.5" customHeight="1" thickBot="1">
      <c r="A174" s="141"/>
      <c r="B174" s="141"/>
      <c r="C174" s="224" t="s">
        <v>42</v>
      </c>
      <c r="D174" s="212">
        <f>SUM(D175+D180+D183)</f>
        <v>4000</v>
      </c>
      <c r="E174" s="212">
        <f>SUM(E175+E180+E183)</f>
        <v>0</v>
      </c>
      <c r="F174" s="212">
        <f>SUM(F175+F180+F183)</f>
        <v>4000</v>
      </c>
      <c r="G174" s="212">
        <f>SUM(G175+G180+G183)</f>
        <v>0</v>
      </c>
      <c r="H174" s="212">
        <f>SUM(H175+H180+H183)</f>
        <v>0</v>
      </c>
      <c r="I174" s="212">
        <f>SUM(I175+I183)</f>
        <v>188340</v>
      </c>
      <c r="J174" s="212"/>
      <c r="K174" s="212"/>
      <c r="L174" s="212"/>
      <c r="M174" s="212"/>
      <c r="N174" s="212">
        <f aca="true" t="shared" si="18" ref="N174:AH174">SUM(N175+N183)</f>
        <v>0</v>
      </c>
      <c r="O174" s="212">
        <f t="shared" si="18"/>
        <v>0</v>
      </c>
      <c r="P174" s="212">
        <f t="shared" si="18"/>
        <v>0</v>
      </c>
      <c r="Q174" s="212">
        <f t="shared" si="18"/>
        <v>0</v>
      </c>
      <c r="R174" s="212">
        <f t="shared" si="18"/>
        <v>0</v>
      </c>
      <c r="S174" s="212">
        <f t="shared" si="18"/>
        <v>0</v>
      </c>
      <c r="T174" s="212">
        <f t="shared" si="18"/>
        <v>0</v>
      </c>
      <c r="U174" s="212">
        <f aca="true" t="shared" si="19" ref="U174:AB174">SUM(U175+U183)</f>
        <v>272474</v>
      </c>
      <c r="V174" s="212">
        <f t="shared" si="19"/>
        <v>0</v>
      </c>
      <c r="W174" s="212">
        <f t="shared" si="19"/>
        <v>0</v>
      </c>
      <c r="X174" s="212">
        <f t="shared" si="19"/>
        <v>272474</v>
      </c>
      <c r="Y174" s="212">
        <f t="shared" si="19"/>
        <v>0</v>
      </c>
      <c r="Z174" s="212">
        <f t="shared" si="19"/>
        <v>0</v>
      </c>
      <c r="AA174" s="212">
        <f t="shared" si="19"/>
        <v>0</v>
      </c>
      <c r="AB174" s="212">
        <f t="shared" si="19"/>
        <v>0</v>
      </c>
      <c r="AC174" s="212">
        <f t="shared" si="18"/>
        <v>272474</v>
      </c>
      <c r="AD174" s="212">
        <f>SUM(AD175+AD183)</f>
        <v>272712</v>
      </c>
      <c r="AE174" s="410">
        <f>SUM(AD174/AC174)</f>
        <v>1.0008734778364174</v>
      </c>
      <c r="AF174" s="212">
        <f t="shared" si="18"/>
        <v>0</v>
      </c>
      <c r="AG174" s="212">
        <f t="shared" si="18"/>
        <v>0</v>
      </c>
      <c r="AH174" s="212">
        <f t="shared" si="18"/>
        <v>272474</v>
      </c>
      <c r="AI174" s="215"/>
    </row>
    <row r="175" spans="1:35" s="165" customFormat="1" ht="21.75" customHeight="1" thickTop="1">
      <c r="A175" s="147"/>
      <c r="B175" s="147" t="s">
        <v>63</v>
      </c>
      <c r="C175" s="148" t="s">
        <v>133</v>
      </c>
      <c r="D175" s="163">
        <f>SUM(D177)</f>
        <v>0</v>
      </c>
      <c r="E175" s="163">
        <f>SUM(E177)</f>
        <v>0</v>
      </c>
      <c r="F175" s="163">
        <f>SUM(F177)</f>
        <v>0</v>
      </c>
      <c r="G175" s="163"/>
      <c r="H175" s="163"/>
      <c r="I175" s="163">
        <f>SUM(I177)</f>
        <v>98000</v>
      </c>
      <c r="J175" s="163"/>
      <c r="K175" s="163"/>
      <c r="L175" s="163"/>
      <c r="M175" s="163"/>
      <c r="N175" s="163">
        <f aca="true" t="shared" si="20" ref="N175:AH175">SUM(N177)</f>
        <v>0</v>
      </c>
      <c r="O175" s="163">
        <f t="shared" si="20"/>
        <v>0</v>
      </c>
      <c r="P175" s="163">
        <f t="shared" si="20"/>
        <v>0</v>
      </c>
      <c r="Q175" s="163">
        <f t="shared" si="20"/>
        <v>0</v>
      </c>
      <c r="R175" s="163">
        <f t="shared" si="20"/>
        <v>0</v>
      </c>
      <c r="S175" s="163">
        <f t="shared" si="20"/>
        <v>0</v>
      </c>
      <c r="T175" s="163">
        <f t="shared" si="20"/>
        <v>0</v>
      </c>
      <c r="U175" s="163">
        <f aca="true" t="shared" si="21" ref="U175:AB175">SUM(U177)</f>
        <v>98000</v>
      </c>
      <c r="V175" s="163">
        <f t="shared" si="21"/>
        <v>0</v>
      </c>
      <c r="W175" s="163">
        <f t="shared" si="21"/>
        <v>0</v>
      </c>
      <c r="X175" s="163">
        <f t="shared" si="21"/>
        <v>98000</v>
      </c>
      <c r="Y175" s="163">
        <f t="shared" si="21"/>
        <v>0</v>
      </c>
      <c r="Z175" s="163">
        <f t="shared" si="21"/>
        <v>0</v>
      </c>
      <c r="AA175" s="163">
        <f t="shared" si="21"/>
        <v>0</v>
      </c>
      <c r="AB175" s="163">
        <f t="shared" si="21"/>
        <v>0</v>
      </c>
      <c r="AC175" s="163">
        <f t="shared" si="20"/>
        <v>98000</v>
      </c>
      <c r="AD175" s="163">
        <f>SUM(AD177)</f>
        <v>98000</v>
      </c>
      <c r="AE175" s="413">
        <f>SUM(AD175/AC175)</f>
        <v>1</v>
      </c>
      <c r="AF175" s="163">
        <f t="shared" si="20"/>
        <v>0</v>
      </c>
      <c r="AG175" s="163">
        <f t="shared" si="20"/>
        <v>0</v>
      </c>
      <c r="AH175" s="163">
        <f t="shared" si="20"/>
        <v>98000</v>
      </c>
      <c r="AI175" s="164"/>
    </row>
    <row r="176" spans="1:35" s="235" customFormat="1" ht="14.25" customHeight="1" hidden="1">
      <c r="A176" s="141"/>
      <c r="B176" s="141"/>
      <c r="C176" s="234"/>
      <c r="D176" s="228"/>
      <c r="E176" s="228"/>
      <c r="F176" s="228"/>
      <c r="G176" s="228"/>
      <c r="H176" s="228"/>
      <c r="I176" s="228"/>
      <c r="J176" s="175"/>
      <c r="K176" s="175"/>
      <c r="L176" s="228"/>
      <c r="M176" s="228"/>
      <c r="N176" s="228"/>
      <c r="P176" s="228"/>
      <c r="Q176" s="228"/>
      <c r="R176" s="228"/>
      <c r="S176" s="228"/>
      <c r="T176" s="228"/>
      <c r="U176" s="175"/>
      <c r="V176" s="175"/>
      <c r="W176" s="228"/>
      <c r="X176" s="228"/>
      <c r="Y176" s="176"/>
      <c r="Z176" s="177"/>
      <c r="AA176" s="177"/>
      <c r="AB176" s="177"/>
      <c r="AC176" s="175"/>
      <c r="AD176" s="175"/>
      <c r="AE176" s="415"/>
      <c r="AF176" s="175"/>
      <c r="AG176" s="228"/>
      <c r="AH176" s="228"/>
      <c r="AI176" s="236"/>
    </row>
    <row r="177" spans="1:35" s="173" customFormat="1" ht="66" customHeight="1">
      <c r="A177" s="155"/>
      <c r="B177" s="155" t="s">
        <v>102</v>
      </c>
      <c r="C177" s="156" t="s">
        <v>74</v>
      </c>
      <c r="D177" s="166"/>
      <c r="E177" s="166"/>
      <c r="F177" s="166"/>
      <c r="G177" s="166"/>
      <c r="H177" s="166"/>
      <c r="I177" s="166">
        <v>98000</v>
      </c>
      <c r="J177" s="166"/>
      <c r="K177" s="166"/>
      <c r="L177" s="166"/>
      <c r="M177" s="166"/>
      <c r="N177" s="167"/>
      <c r="O177" s="168"/>
      <c r="P177" s="169"/>
      <c r="Q177" s="170"/>
      <c r="R177" s="170"/>
      <c r="S177" s="170"/>
      <c r="T177" s="170"/>
      <c r="U177" s="166">
        <v>98000</v>
      </c>
      <c r="V177" s="166"/>
      <c r="W177" s="166"/>
      <c r="X177" s="166">
        <v>98000</v>
      </c>
      <c r="Y177" s="171"/>
      <c r="Z177" s="170"/>
      <c r="AA177" s="170"/>
      <c r="AB177" s="170"/>
      <c r="AC177" s="166">
        <f>SUM(U177-AA177+AB177)</f>
        <v>98000</v>
      </c>
      <c r="AD177" s="166">
        <v>98000</v>
      </c>
      <c r="AE177" s="414">
        <f>SUM(AD177/AC177)</f>
        <v>1</v>
      </c>
      <c r="AF177" s="166"/>
      <c r="AG177" s="166"/>
      <c r="AH177" s="166">
        <v>98000</v>
      </c>
      <c r="AI177" s="172"/>
    </row>
    <row r="178" spans="1:35" s="161" customFormat="1" ht="15.75" customHeight="1" hidden="1">
      <c r="A178" s="155"/>
      <c r="B178" s="155"/>
      <c r="C178" s="179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6"/>
      <c r="P178" s="177"/>
      <c r="Q178" s="177"/>
      <c r="R178" s="177"/>
      <c r="S178" s="177"/>
      <c r="T178" s="177"/>
      <c r="U178" s="175"/>
      <c r="V178" s="175"/>
      <c r="W178" s="175"/>
      <c r="X178" s="175"/>
      <c r="Y178" s="176"/>
      <c r="Z178" s="177"/>
      <c r="AA178" s="177"/>
      <c r="AB178" s="177"/>
      <c r="AC178" s="175"/>
      <c r="AD178" s="175"/>
      <c r="AE178" s="415"/>
      <c r="AF178" s="175"/>
      <c r="AG178" s="175"/>
      <c r="AH178" s="175"/>
      <c r="AI178" s="178"/>
    </row>
    <row r="179" spans="1:35" s="161" customFormat="1" ht="15.75" customHeight="1" hidden="1">
      <c r="A179" s="155"/>
      <c r="B179" s="155"/>
      <c r="C179" s="156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6"/>
      <c r="P179" s="177"/>
      <c r="Q179" s="177"/>
      <c r="R179" s="177"/>
      <c r="S179" s="177"/>
      <c r="T179" s="177"/>
      <c r="U179" s="175"/>
      <c r="V179" s="175"/>
      <c r="W179" s="175"/>
      <c r="X179" s="175"/>
      <c r="Y179" s="176"/>
      <c r="Z179" s="177"/>
      <c r="AA179" s="177"/>
      <c r="AB179" s="177"/>
      <c r="AC179" s="175"/>
      <c r="AD179" s="175"/>
      <c r="AE179" s="415"/>
      <c r="AF179" s="175"/>
      <c r="AG179" s="175"/>
      <c r="AH179" s="175"/>
      <c r="AI179" s="178"/>
    </row>
    <row r="180" spans="1:35" s="161" customFormat="1" ht="15.75" customHeight="1" hidden="1">
      <c r="A180" s="195"/>
      <c r="B180" s="195"/>
      <c r="C180" s="223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210"/>
      <c r="P180" s="211"/>
      <c r="Q180" s="211"/>
      <c r="R180" s="211"/>
      <c r="S180" s="211"/>
      <c r="T180" s="211"/>
      <c r="U180" s="199"/>
      <c r="V180" s="199"/>
      <c r="W180" s="199"/>
      <c r="X180" s="199"/>
      <c r="Y180" s="210"/>
      <c r="Z180" s="211"/>
      <c r="AA180" s="211"/>
      <c r="AB180" s="211"/>
      <c r="AC180" s="199"/>
      <c r="AD180" s="199"/>
      <c r="AE180" s="423"/>
      <c r="AF180" s="199"/>
      <c r="AG180" s="199"/>
      <c r="AH180" s="199"/>
      <c r="AI180" s="178"/>
    </row>
    <row r="181" spans="1:35" s="161" customFormat="1" ht="15.75" customHeight="1" hidden="1">
      <c r="A181" s="155"/>
      <c r="B181" s="155"/>
      <c r="C181" s="179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6"/>
      <c r="P181" s="177"/>
      <c r="Q181" s="177"/>
      <c r="R181" s="177"/>
      <c r="S181" s="177"/>
      <c r="T181" s="177"/>
      <c r="U181" s="175"/>
      <c r="V181" s="175"/>
      <c r="W181" s="175"/>
      <c r="X181" s="175"/>
      <c r="Y181" s="176"/>
      <c r="Z181" s="177"/>
      <c r="AA181" s="177"/>
      <c r="AB181" s="177"/>
      <c r="AC181" s="175"/>
      <c r="AD181" s="175"/>
      <c r="AE181" s="415"/>
      <c r="AF181" s="175"/>
      <c r="AG181" s="175"/>
      <c r="AH181" s="175"/>
      <c r="AI181" s="178"/>
    </row>
    <row r="182" spans="1:35" s="161" customFormat="1" ht="15.75" customHeight="1" hidden="1">
      <c r="A182" s="155"/>
      <c r="B182" s="155"/>
      <c r="C182" s="179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6"/>
      <c r="P182" s="177"/>
      <c r="Q182" s="177"/>
      <c r="R182" s="177"/>
      <c r="S182" s="177"/>
      <c r="T182" s="177"/>
      <c r="U182" s="175"/>
      <c r="V182" s="175"/>
      <c r="W182" s="175"/>
      <c r="X182" s="175"/>
      <c r="Y182" s="176"/>
      <c r="Z182" s="177"/>
      <c r="AA182" s="177"/>
      <c r="AB182" s="177"/>
      <c r="AC182" s="175"/>
      <c r="AD182" s="175"/>
      <c r="AE182" s="415"/>
      <c r="AF182" s="175"/>
      <c r="AG182" s="175"/>
      <c r="AH182" s="175"/>
      <c r="AI182" s="178"/>
    </row>
    <row r="183" spans="1:35" s="165" customFormat="1" ht="31.5" customHeight="1">
      <c r="A183" s="147"/>
      <c r="B183" s="147" t="s">
        <v>64</v>
      </c>
      <c r="C183" s="148" t="s">
        <v>43</v>
      </c>
      <c r="D183" s="163">
        <f>SUM(D184:D201)</f>
        <v>4000</v>
      </c>
      <c r="E183" s="163">
        <f>SUM(E184:E201)</f>
        <v>0</v>
      </c>
      <c r="F183" s="163">
        <f>SUM(F184:F201)</f>
        <v>4000</v>
      </c>
      <c r="G183" s="163">
        <f>SUM(G184:G201)</f>
        <v>0</v>
      </c>
      <c r="H183" s="163">
        <f>SUM(H184:H201)</f>
        <v>0</v>
      </c>
      <c r="I183" s="163">
        <f>SUM(I185+I187+I202)</f>
        <v>90340</v>
      </c>
      <c r="J183" s="163"/>
      <c r="K183" s="163"/>
      <c r="L183" s="163"/>
      <c r="M183" s="163"/>
      <c r="N183" s="163">
        <f aca="true" t="shared" si="22" ref="N183:AH183">SUM(N185:N202)</f>
        <v>0</v>
      </c>
      <c r="O183" s="163">
        <f t="shared" si="22"/>
        <v>0</v>
      </c>
      <c r="P183" s="163">
        <f t="shared" si="22"/>
        <v>0</v>
      </c>
      <c r="Q183" s="163">
        <f t="shared" si="22"/>
        <v>0</v>
      </c>
      <c r="R183" s="163">
        <f t="shared" si="22"/>
        <v>0</v>
      </c>
      <c r="S183" s="163">
        <f t="shared" si="22"/>
        <v>0</v>
      </c>
      <c r="T183" s="163">
        <f t="shared" si="22"/>
        <v>0</v>
      </c>
      <c r="U183" s="163">
        <f aca="true" t="shared" si="23" ref="U183:AB183">SUM(U185:U202)</f>
        <v>174474</v>
      </c>
      <c r="V183" s="163">
        <f t="shared" si="23"/>
        <v>0</v>
      </c>
      <c r="W183" s="163">
        <f t="shared" si="23"/>
        <v>0</v>
      </c>
      <c r="X183" s="163">
        <f t="shared" si="23"/>
        <v>174474</v>
      </c>
      <c r="Y183" s="163">
        <f t="shared" si="23"/>
        <v>0</v>
      </c>
      <c r="Z183" s="163">
        <f t="shared" si="23"/>
        <v>0</v>
      </c>
      <c r="AA183" s="163">
        <f t="shared" si="23"/>
        <v>0</v>
      </c>
      <c r="AB183" s="163">
        <f t="shared" si="23"/>
        <v>0</v>
      </c>
      <c r="AC183" s="163">
        <f t="shared" si="22"/>
        <v>174474</v>
      </c>
      <c r="AD183" s="163">
        <f t="shared" si="22"/>
        <v>174712</v>
      </c>
      <c r="AE183" s="413">
        <f>SUM(AD183/AC183)</f>
        <v>1.0013641000951432</v>
      </c>
      <c r="AF183" s="163">
        <f t="shared" si="22"/>
        <v>0</v>
      </c>
      <c r="AG183" s="163">
        <f t="shared" si="22"/>
        <v>0</v>
      </c>
      <c r="AH183" s="163">
        <f t="shared" si="22"/>
        <v>174474</v>
      </c>
      <c r="AI183" s="164"/>
    </row>
    <row r="184" spans="1:35" s="161" customFormat="1" ht="15.75" customHeight="1" hidden="1">
      <c r="A184" s="155"/>
      <c r="B184" s="155"/>
      <c r="C184" s="179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6"/>
      <c r="P184" s="177"/>
      <c r="Q184" s="177"/>
      <c r="R184" s="177"/>
      <c r="S184" s="177"/>
      <c r="T184" s="177"/>
      <c r="U184" s="175"/>
      <c r="V184" s="175"/>
      <c r="W184" s="175"/>
      <c r="X184" s="175"/>
      <c r="Y184" s="176"/>
      <c r="Z184" s="177"/>
      <c r="AA184" s="177"/>
      <c r="AB184" s="177"/>
      <c r="AC184" s="175"/>
      <c r="AD184" s="175"/>
      <c r="AE184" s="415"/>
      <c r="AF184" s="175"/>
      <c r="AG184" s="175"/>
      <c r="AH184" s="175"/>
      <c r="AI184" s="178"/>
    </row>
    <row r="185" spans="1:35" s="173" customFormat="1" ht="15.75" customHeight="1" hidden="1">
      <c r="A185" s="155"/>
      <c r="B185" s="155"/>
      <c r="C185" s="179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71"/>
      <c r="P185" s="170"/>
      <c r="Q185" s="170"/>
      <c r="R185" s="170"/>
      <c r="S185" s="170"/>
      <c r="T185" s="170"/>
      <c r="U185" s="166"/>
      <c r="V185" s="166"/>
      <c r="W185" s="166"/>
      <c r="X185" s="166"/>
      <c r="Y185" s="171"/>
      <c r="Z185" s="170"/>
      <c r="AA185" s="170"/>
      <c r="AB185" s="170"/>
      <c r="AC185" s="166"/>
      <c r="AD185" s="166"/>
      <c r="AE185" s="414"/>
      <c r="AF185" s="166"/>
      <c r="AG185" s="166"/>
      <c r="AH185" s="166"/>
      <c r="AI185" s="172"/>
    </row>
    <row r="186" spans="1:35" s="173" customFormat="1" ht="15.75" customHeight="1">
      <c r="A186" s="155"/>
      <c r="B186" s="155" t="s">
        <v>183</v>
      </c>
      <c r="C186" s="179" t="s">
        <v>207</v>
      </c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71"/>
      <c r="P186" s="170"/>
      <c r="Q186" s="170"/>
      <c r="R186" s="170"/>
      <c r="S186" s="170"/>
      <c r="T186" s="170"/>
      <c r="U186" s="166"/>
      <c r="V186" s="166"/>
      <c r="W186" s="166"/>
      <c r="X186" s="166"/>
      <c r="Y186" s="171"/>
      <c r="Z186" s="170"/>
      <c r="AA186" s="170"/>
      <c r="AB186" s="170"/>
      <c r="AC186" s="166">
        <v>0</v>
      </c>
      <c r="AD186" s="166">
        <v>238</v>
      </c>
      <c r="AE186" s="452" t="s">
        <v>225</v>
      </c>
      <c r="AF186" s="166"/>
      <c r="AG186" s="166"/>
      <c r="AH186" s="166"/>
      <c r="AI186" s="172"/>
    </row>
    <row r="187" spans="1:35" s="173" customFormat="1" ht="66" customHeight="1">
      <c r="A187" s="155"/>
      <c r="B187" s="155" t="s">
        <v>102</v>
      </c>
      <c r="C187" s="156" t="s">
        <v>74</v>
      </c>
      <c r="D187" s="166"/>
      <c r="E187" s="166"/>
      <c r="F187" s="166"/>
      <c r="G187" s="166"/>
      <c r="H187" s="166"/>
      <c r="I187" s="166">
        <v>90340</v>
      </c>
      <c r="J187" s="166"/>
      <c r="K187" s="166"/>
      <c r="L187" s="166"/>
      <c r="M187" s="166"/>
      <c r="N187" s="167"/>
      <c r="O187" s="168"/>
      <c r="P187" s="169"/>
      <c r="Q187" s="170"/>
      <c r="R187" s="170"/>
      <c r="S187" s="170"/>
      <c r="T187" s="170"/>
      <c r="U187" s="166">
        <v>174474</v>
      </c>
      <c r="V187" s="166"/>
      <c r="W187" s="166"/>
      <c r="X187" s="166">
        <v>174474</v>
      </c>
      <c r="Y187" s="171"/>
      <c r="Z187" s="170"/>
      <c r="AA187" s="170"/>
      <c r="AB187" s="170"/>
      <c r="AC187" s="166">
        <f>SUM(U187-AA187+AB187)</f>
        <v>174474</v>
      </c>
      <c r="AD187" s="166">
        <v>174474</v>
      </c>
      <c r="AE187" s="414">
        <f>SUM(AD187/AC187)</f>
        <v>1</v>
      </c>
      <c r="AF187" s="166"/>
      <c r="AG187" s="166"/>
      <c r="AH187" s="166">
        <v>174474</v>
      </c>
      <c r="AI187" s="172"/>
    </row>
    <row r="188" spans="1:35" s="173" customFormat="1" ht="57" customHeight="1" hidden="1">
      <c r="A188" s="155"/>
      <c r="B188" s="155"/>
      <c r="C188" s="15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71"/>
      <c r="P188" s="170"/>
      <c r="Q188" s="170"/>
      <c r="R188" s="170"/>
      <c r="S188" s="170"/>
      <c r="T188" s="170"/>
      <c r="U188" s="166"/>
      <c r="V188" s="166"/>
      <c r="W188" s="166"/>
      <c r="X188" s="166"/>
      <c r="Y188" s="171"/>
      <c r="Z188" s="170"/>
      <c r="AA188" s="170"/>
      <c r="AB188" s="170"/>
      <c r="AC188" s="166"/>
      <c r="AD188" s="166"/>
      <c r="AE188" s="414"/>
      <c r="AF188" s="166"/>
      <c r="AG188" s="166"/>
      <c r="AH188" s="166"/>
      <c r="AI188" s="172"/>
    </row>
    <row r="189" spans="1:35" s="161" customFormat="1" ht="15.75" customHeight="1" hidden="1">
      <c r="A189" s="155"/>
      <c r="B189" s="155"/>
      <c r="C189" s="179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6"/>
      <c r="P189" s="177"/>
      <c r="Q189" s="177"/>
      <c r="R189" s="177"/>
      <c r="S189" s="177"/>
      <c r="T189" s="177"/>
      <c r="U189" s="166"/>
      <c r="V189" s="175"/>
      <c r="W189" s="175"/>
      <c r="X189" s="175"/>
      <c r="Y189" s="176"/>
      <c r="Z189" s="177"/>
      <c r="AA189" s="177"/>
      <c r="AB189" s="177"/>
      <c r="AC189" s="166"/>
      <c r="AD189" s="166"/>
      <c r="AE189" s="414"/>
      <c r="AF189" s="175"/>
      <c r="AG189" s="175"/>
      <c r="AH189" s="175"/>
      <c r="AI189" s="178"/>
    </row>
    <row r="190" spans="1:35" s="161" customFormat="1" ht="15.75" customHeight="1" hidden="1">
      <c r="A190" s="155"/>
      <c r="B190" s="155"/>
      <c r="C190" s="179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6"/>
      <c r="P190" s="177"/>
      <c r="Q190" s="177"/>
      <c r="R190" s="177"/>
      <c r="S190" s="177"/>
      <c r="T190" s="177"/>
      <c r="U190" s="166"/>
      <c r="V190" s="175"/>
      <c r="W190" s="175"/>
      <c r="X190" s="175"/>
      <c r="Y190" s="176"/>
      <c r="Z190" s="177"/>
      <c r="AA190" s="177"/>
      <c r="AB190" s="177"/>
      <c r="AC190" s="166"/>
      <c r="AD190" s="166"/>
      <c r="AE190" s="414"/>
      <c r="AF190" s="175"/>
      <c r="AG190" s="175"/>
      <c r="AH190" s="175"/>
      <c r="AI190" s="178"/>
    </row>
    <row r="191" spans="1:35" s="161" customFormat="1" ht="15.75" customHeight="1" hidden="1">
      <c r="A191" s="155"/>
      <c r="B191" s="155"/>
      <c r="C191" s="179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6"/>
      <c r="P191" s="177"/>
      <c r="Q191" s="177"/>
      <c r="R191" s="177"/>
      <c r="S191" s="177"/>
      <c r="T191" s="177"/>
      <c r="U191" s="166"/>
      <c r="V191" s="175"/>
      <c r="W191" s="175"/>
      <c r="X191" s="175"/>
      <c r="Y191" s="176"/>
      <c r="Z191" s="177"/>
      <c r="AA191" s="177"/>
      <c r="AB191" s="177"/>
      <c r="AC191" s="166"/>
      <c r="AD191" s="166"/>
      <c r="AE191" s="414"/>
      <c r="AF191" s="175"/>
      <c r="AG191" s="175"/>
      <c r="AH191" s="175"/>
      <c r="AI191" s="178"/>
    </row>
    <row r="192" spans="1:35" s="161" customFormat="1" ht="15.75" customHeight="1" hidden="1">
      <c r="A192" s="155"/>
      <c r="B192" s="155"/>
      <c r="C192" s="156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6"/>
      <c r="P192" s="177"/>
      <c r="Q192" s="177"/>
      <c r="R192" s="177"/>
      <c r="S192" s="177"/>
      <c r="T192" s="177"/>
      <c r="U192" s="166"/>
      <c r="V192" s="175"/>
      <c r="W192" s="175"/>
      <c r="X192" s="175"/>
      <c r="Y192" s="176"/>
      <c r="Z192" s="177"/>
      <c r="AA192" s="177"/>
      <c r="AB192" s="177"/>
      <c r="AC192" s="166"/>
      <c r="AD192" s="166"/>
      <c r="AE192" s="414"/>
      <c r="AF192" s="175"/>
      <c r="AG192" s="175"/>
      <c r="AH192" s="175"/>
      <c r="AI192" s="178"/>
    </row>
    <row r="193" spans="1:35" s="161" customFormat="1" ht="15.75" customHeight="1" hidden="1">
      <c r="A193" s="155"/>
      <c r="B193" s="155"/>
      <c r="C193" s="179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6"/>
      <c r="P193" s="177"/>
      <c r="Q193" s="177"/>
      <c r="R193" s="177"/>
      <c r="S193" s="177"/>
      <c r="T193" s="177"/>
      <c r="U193" s="166"/>
      <c r="V193" s="175"/>
      <c r="W193" s="175"/>
      <c r="X193" s="175"/>
      <c r="Y193" s="176"/>
      <c r="Z193" s="177"/>
      <c r="AA193" s="177"/>
      <c r="AB193" s="177"/>
      <c r="AC193" s="166"/>
      <c r="AD193" s="166"/>
      <c r="AE193" s="414"/>
      <c r="AF193" s="175"/>
      <c r="AG193" s="175"/>
      <c r="AH193" s="175"/>
      <c r="AI193" s="178"/>
    </row>
    <row r="194" spans="1:35" s="161" customFormat="1" ht="15.75" customHeight="1" hidden="1">
      <c r="A194" s="155"/>
      <c r="B194" s="155"/>
      <c r="C194" s="156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6"/>
      <c r="P194" s="177"/>
      <c r="Q194" s="177"/>
      <c r="R194" s="177"/>
      <c r="S194" s="177"/>
      <c r="T194" s="177"/>
      <c r="U194" s="166"/>
      <c r="V194" s="175"/>
      <c r="W194" s="175"/>
      <c r="X194" s="175"/>
      <c r="Y194" s="176"/>
      <c r="Z194" s="177"/>
      <c r="AA194" s="177"/>
      <c r="AB194" s="177"/>
      <c r="AC194" s="166"/>
      <c r="AD194" s="166"/>
      <c r="AE194" s="414"/>
      <c r="AF194" s="175"/>
      <c r="AG194" s="175"/>
      <c r="AH194" s="175"/>
      <c r="AI194" s="178"/>
    </row>
    <row r="195" spans="1:35" s="161" customFormat="1" ht="15.75" customHeight="1" hidden="1">
      <c r="A195" s="155"/>
      <c r="B195" s="155"/>
      <c r="C195" s="179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6"/>
      <c r="P195" s="177"/>
      <c r="Q195" s="177"/>
      <c r="R195" s="177"/>
      <c r="S195" s="177"/>
      <c r="T195" s="177"/>
      <c r="U195" s="166"/>
      <c r="V195" s="175"/>
      <c r="W195" s="175"/>
      <c r="X195" s="175"/>
      <c r="Y195" s="176"/>
      <c r="Z195" s="177"/>
      <c r="AA195" s="177"/>
      <c r="AB195" s="177"/>
      <c r="AC195" s="166"/>
      <c r="AD195" s="166"/>
      <c r="AE195" s="414"/>
      <c r="AF195" s="175"/>
      <c r="AG195" s="175"/>
      <c r="AH195" s="175"/>
      <c r="AI195" s="178"/>
    </row>
    <row r="196" spans="1:35" s="161" customFormat="1" ht="15.75" customHeight="1" hidden="1">
      <c r="A196" s="155"/>
      <c r="B196" s="155"/>
      <c r="C196" s="179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6"/>
      <c r="P196" s="177"/>
      <c r="Q196" s="177"/>
      <c r="R196" s="177"/>
      <c r="S196" s="177"/>
      <c r="T196" s="177"/>
      <c r="U196" s="166"/>
      <c r="V196" s="175"/>
      <c r="W196" s="175"/>
      <c r="X196" s="175"/>
      <c r="Y196" s="176"/>
      <c r="Z196" s="177"/>
      <c r="AA196" s="177"/>
      <c r="AB196" s="177"/>
      <c r="AC196" s="166"/>
      <c r="AD196" s="166"/>
      <c r="AE196" s="414"/>
      <c r="AF196" s="175"/>
      <c r="AG196" s="175"/>
      <c r="AH196" s="175"/>
      <c r="AI196" s="178"/>
    </row>
    <row r="197" spans="1:35" s="161" customFormat="1" ht="11.25" customHeight="1" hidden="1">
      <c r="A197" s="155"/>
      <c r="B197" s="155"/>
      <c r="C197" s="179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6"/>
      <c r="P197" s="177"/>
      <c r="Q197" s="177"/>
      <c r="R197" s="177"/>
      <c r="S197" s="177"/>
      <c r="T197" s="177"/>
      <c r="U197" s="166"/>
      <c r="V197" s="175"/>
      <c r="W197" s="175"/>
      <c r="X197" s="175"/>
      <c r="Y197" s="176"/>
      <c r="Z197" s="177"/>
      <c r="AA197" s="177"/>
      <c r="AB197" s="177"/>
      <c r="AC197" s="166"/>
      <c r="AD197" s="166"/>
      <c r="AE197" s="414"/>
      <c r="AF197" s="175"/>
      <c r="AG197" s="175"/>
      <c r="AH197" s="175"/>
      <c r="AI197" s="178"/>
    </row>
    <row r="198" spans="1:35" s="161" customFormat="1" ht="11.25" customHeight="1" hidden="1">
      <c r="A198" s="155"/>
      <c r="B198" s="155"/>
      <c r="C198" s="179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6"/>
      <c r="P198" s="177"/>
      <c r="Q198" s="177"/>
      <c r="R198" s="177"/>
      <c r="S198" s="177"/>
      <c r="T198" s="177"/>
      <c r="U198" s="166"/>
      <c r="V198" s="175"/>
      <c r="W198" s="175"/>
      <c r="X198" s="175"/>
      <c r="Y198" s="176"/>
      <c r="Z198" s="177"/>
      <c r="AA198" s="177"/>
      <c r="AB198" s="177"/>
      <c r="AC198" s="166"/>
      <c r="AD198" s="166"/>
      <c r="AE198" s="414"/>
      <c r="AF198" s="175"/>
      <c r="AG198" s="175"/>
      <c r="AH198" s="175"/>
      <c r="AI198" s="178"/>
    </row>
    <row r="199" spans="1:35" s="161" customFormat="1" ht="11.25" customHeight="1" hidden="1">
      <c r="A199" s="155"/>
      <c r="B199" s="155"/>
      <c r="C199" s="179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6"/>
      <c r="P199" s="177"/>
      <c r="Q199" s="177"/>
      <c r="R199" s="177"/>
      <c r="S199" s="177"/>
      <c r="T199" s="177"/>
      <c r="U199" s="166"/>
      <c r="V199" s="175"/>
      <c r="W199" s="175"/>
      <c r="X199" s="175"/>
      <c r="Y199" s="176"/>
      <c r="Z199" s="177"/>
      <c r="AA199" s="177"/>
      <c r="AB199" s="177"/>
      <c r="AC199" s="166"/>
      <c r="AD199" s="166"/>
      <c r="AE199" s="414"/>
      <c r="AF199" s="175"/>
      <c r="AG199" s="175"/>
      <c r="AH199" s="175"/>
      <c r="AI199" s="178"/>
    </row>
    <row r="200" spans="1:35" s="161" customFormat="1" ht="12" customHeight="1" hidden="1">
      <c r="A200" s="155"/>
      <c r="B200" s="155"/>
      <c r="C200" s="179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6"/>
      <c r="P200" s="177"/>
      <c r="Q200" s="177"/>
      <c r="R200" s="177"/>
      <c r="S200" s="177"/>
      <c r="T200" s="177"/>
      <c r="U200" s="166"/>
      <c r="V200" s="175"/>
      <c r="W200" s="175"/>
      <c r="X200" s="175"/>
      <c r="Y200" s="176"/>
      <c r="Z200" s="177"/>
      <c r="AA200" s="177"/>
      <c r="AB200" s="177"/>
      <c r="AC200" s="166"/>
      <c r="AD200" s="166"/>
      <c r="AE200" s="414"/>
      <c r="AF200" s="175"/>
      <c r="AG200" s="175"/>
      <c r="AH200" s="175"/>
      <c r="AI200" s="178"/>
    </row>
    <row r="201" spans="1:35" s="161" customFormat="1" ht="11.25" customHeight="1" hidden="1">
      <c r="A201" s="155"/>
      <c r="B201" s="155">
        <v>606</v>
      </c>
      <c r="C201" s="179" t="s">
        <v>50</v>
      </c>
      <c r="D201" s="175">
        <v>4000</v>
      </c>
      <c r="E201" s="175"/>
      <c r="F201" s="175">
        <v>4000</v>
      </c>
      <c r="G201" s="175"/>
      <c r="H201" s="175"/>
      <c r="I201" s="175"/>
      <c r="J201" s="175"/>
      <c r="K201" s="175"/>
      <c r="L201" s="175"/>
      <c r="M201" s="175"/>
      <c r="N201" s="176"/>
      <c r="P201" s="177"/>
      <c r="Q201" s="177"/>
      <c r="R201" s="177"/>
      <c r="S201" s="177"/>
      <c r="T201" s="177"/>
      <c r="U201" s="166"/>
      <c r="V201" s="175"/>
      <c r="W201" s="175"/>
      <c r="X201" s="175"/>
      <c r="Y201" s="176"/>
      <c r="Z201" s="177"/>
      <c r="AA201" s="177"/>
      <c r="AB201" s="177"/>
      <c r="AC201" s="166"/>
      <c r="AD201" s="166"/>
      <c r="AE201" s="414"/>
      <c r="AF201" s="175"/>
      <c r="AG201" s="175"/>
      <c r="AH201" s="175"/>
      <c r="AI201" s="178"/>
    </row>
    <row r="202" spans="1:35" s="173" customFormat="1" ht="85.5" customHeight="1" hidden="1">
      <c r="A202" s="155"/>
      <c r="B202" s="155"/>
      <c r="C202" s="15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71"/>
      <c r="P202" s="170"/>
      <c r="Q202" s="170"/>
      <c r="R202" s="170"/>
      <c r="S202" s="170"/>
      <c r="T202" s="170"/>
      <c r="U202" s="166"/>
      <c r="V202" s="166"/>
      <c r="W202" s="166"/>
      <c r="X202" s="166"/>
      <c r="Y202" s="171"/>
      <c r="Z202" s="170"/>
      <c r="AA202" s="170"/>
      <c r="AB202" s="170"/>
      <c r="AC202" s="166"/>
      <c r="AD202" s="166"/>
      <c r="AE202" s="414"/>
      <c r="AF202" s="166"/>
      <c r="AG202" s="166"/>
      <c r="AH202" s="166"/>
      <c r="AI202" s="172"/>
    </row>
    <row r="203" spans="1:35" s="145" customFormat="1" ht="18.75" customHeight="1" thickBot="1">
      <c r="A203" s="237"/>
      <c r="B203" s="237"/>
      <c r="C203" s="229" t="s">
        <v>44</v>
      </c>
      <c r="D203" s="143">
        <f>SUM(D205+D220+D239+D272)</f>
        <v>0</v>
      </c>
      <c r="E203" s="143">
        <f>SUM(E205+E220+E239+E272)</f>
        <v>0</v>
      </c>
      <c r="F203" s="143">
        <f>SUM(F205+F220+F239+F272)</f>
        <v>0</v>
      </c>
      <c r="G203" s="143">
        <f>SUM(G205+G220+G239+G272)</f>
        <v>0</v>
      </c>
      <c r="H203" s="143">
        <f>SUM(H205+H220+H239+H272)</f>
        <v>0</v>
      </c>
      <c r="I203" s="143">
        <f>SUM(I205+I239+I272)</f>
        <v>2987444</v>
      </c>
      <c r="J203" s="143"/>
      <c r="K203" s="143"/>
      <c r="L203" s="143"/>
      <c r="M203" s="143"/>
      <c r="N203" s="143">
        <f aca="true" t="shared" si="24" ref="N203:T203">SUM(N205+N239+N272)</f>
        <v>0</v>
      </c>
      <c r="O203" s="143">
        <f t="shared" si="24"/>
        <v>0</v>
      </c>
      <c r="P203" s="143">
        <f t="shared" si="24"/>
        <v>0</v>
      </c>
      <c r="Q203" s="143">
        <f t="shared" si="24"/>
        <v>0</v>
      </c>
      <c r="R203" s="143">
        <f t="shared" si="24"/>
        <v>0</v>
      </c>
      <c r="S203" s="143">
        <f t="shared" si="24"/>
        <v>0</v>
      </c>
      <c r="T203" s="143">
        <f t="shared" si="24"/>
        <v>0</v>
      </c>
      <c r="U203" s="143">
        <f aca="true" t="shared" si="25" ref="U203:AB203">SUM(U205+U239+U272)</f>
        <v>3860258</v>
      </c>
      <c r="V203" s="143">
        <f t="shared" si="25"/>
        <v>3550625</v>
      </c>
      <c r="W203" s="143">
        <f t="shared" si="25"/>
        <v>27007</v>
      </c>
      <c r="X203" s="143">
        <f t="shared" si="25"/>
        <v>282626</v>
      </c>
      <c r="Y203" s="143">
        <f t="shared" si="25"/>
        <v>0</v>
      </c>
      <c r="Z203" s="143">
        <f t="shared" si="25"/>
        <v>0</v>
      </c>
      <c r="AA203" s="143">
        <f t="shared" si="25"/>
        <v>0</v>
      </c>
      <c r="AB203" s="143">
        <f t="shared" si="25"/>
        <v>0</v>
      </c>
      <c r="AC203" s="143">
        <f>SUM(AC205+AC239+AC272)</f>
        <v>3860258</v>
      </c>
      <c r="AD203" s="143">
        <f>SUM(AD205+AD239+AD272)</f>
        <v>4255311</v>
      </c>
      <c r="AE203" s="410">
        <f>SUM(AD203/AC203)</f>
        <v>1.1023384965460858</v>
      </c>
      <c r="AF203" s="143">
        <f>SUM(AF205+AF239+AF272)</f>
        <v>3550625</v>
      </c>
      <c r="AG203" s="143">
        <f>SUM(AG205+AG239+AG272)</f>
        <v>27007</v>
      </c>
      <c r="AH203" s="143">
        <f>SUM(AH205+AH239+AH272)</f>
        <v>282626</v>
      </c>
      <c r="AI203" s="144"/>
    </row>
    <row r="204" spans="1:35" s="161" customFormat="1" ht="15.75" customHeight="1" hidden="1">
      <c r="A204" s="155"/>
      <c r="B204" s="155"/>
      <c r="C204" s="156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6"/>
      <c r="P204" s="177"/>
      <c r="Q204" s="177"/>
      <c r="R204" s="177"/>
      <c r="S204" s="177"/>
      <c r="T204" s="177"/>
      <c r="U204" s="175">
        <f>SUM(F204+I204-J204)</f>
        <v>0</v>
      </c>
      <c r="V204" s="175"/>
      <c r="W204" s="175"/>
      <c r="X204" s="175"/>
      <c r="Y204" s="176"/>
      <c r="Z204" s="177"/>
      <c r="AA204" s="175">
        <f>SUM(L204+O204-P204)</f>
        <v>0</v>
      </c>
      <c r="AB204" s="175">
        <f>SUM(M204+P204-Q204)</f>
        <v>0</v>
      </c>
      <c r="AC204" s="175">
        <f>SUM(L204+O204-P204)</f>
        <v>0</v>
      </c>
      <c r="AD204" s="175">
        <f>SUM(M204+P204-Q204)</f>
        <v>0</v>
      </c>
      <c r="AE204" s="415"/>
      <c r="AF204" s="175"/>
      <c r="AG204" s="175"/>
      <c r="AH204" s="175"/>
      <c r="AI204" s="178"/>
    </row>
    <row r="205" spans="1:35" s="208" customFormat="1" ht="22.5" customHeight="1" thickTop="1">
      <c r="A205" s="147"/>
      <c r="B205" s="147" t="s">
        <v>65</v>
      </c>
      <c r="C205" s="162" t="s">
        <v>45</v>
      </c>
      <c r="D205" s="204">
        <f>SUM(D206:D219)</f>
        <v>0</v>
      </c>
      <c r="E205" s="204">
        <f>SUM(E206:E219)</f>
        <v>0</v>
      </c>
      <c r="F205" s="204">
        <f>SUM(F206:F219)</f>
        <v>0</v>
      </c>
      <c r="G205" s="204">
        <f>SUM(G206:G219)</f>
        <v>0</v>
      </c>
      <c r="H205" s="204">
        <f>SUM(H206:H219)</f>
        <v>0</v>
      </c>
      <c r="I205" s="204">
        <f>SUM(I206:I208)</f>
        <v>261627</v>
      </c>
      <c r="J205" s="204"/>
      <c r="K205" s="204"/>
      <c r="L205" s="204"/>
      <c r="M205" s="204"/>
      <c r="N205" s="204">
        <f aca="true" t="shared" si="26" ref="N205:T205">SUM(N206:N208)</f>
        <v>0</v>
      </c>
      <c r="O205" s="204">
        <f t="shared" si="26"/>
        <v>0</v>
      </c>
      <c r="P205" s="204">
        <f t="shared" si="26"/>
        <v>0</v>
      </c>
      <c r="Q205" s="204">
        <f t="shared" si="26"/>
        <v>0</v>
      </c>
      <c r="R205" s="204">
        <f t="shared" si="26"/>
        <v>0</v>
      </c>
      <c r="S205" s="204">
        <f t="shared" si="26"/>
        <v>0</v>
      </c>
      <c r="T205" s="204">
        <f t="shared" si="26"/>
        <v>0</v>
      </c>
      <c r="U205" s="204">
        <f>SUM(U206+U207+U208)</f>
        <v>284547</v>
      </c>
      <c r="V205" s="204">
        <f aca="true" t="shared" si="27" ref="V205:AH205">SUM(V206+V207+V208)</f>
        <v>0</v>
      </c>
      <c r="W205" s="204">
        <f t="shared" si="27"/>
        <v>20594</v>
      </c>
      <c r="X205" s="204">
        <f t="shared" si="27"/>
        <v>263953</v>
      </c>
      <c r="Y205" s="204">
        <f t="shared" si="27"/>
        <v>0</v>
      </c>
      <c r="Z205" s="204">
        <f t="shared" si="27"/>
        <v>0</v>
      </c>
      <c r="AA205" s="204">
        <f t="shared" si="27"/>
        <v>0</v>
      </c>
      <c r="AB205" s="204">
        <f t="shared" si="27"/>
        <v>0</v>
      </c>
      <c r="AC205" s="204">
        <f t="shared" si="27"/>
        <v>284547</v>
      </c>
      <c r="AD205" s="204">
        <f>SUM(AD206+AD207+AD208)</f>
        <v>284546</v>
      </c>
      <c r="AE205" s="413">
        <f>SUM(AD205/AC205)</f>
        <v>0.9999964856420908</v>
      </c>
      <c r="AF205" s="204">
        <f t="shared" si="27"/>
        <v>0</v>
      </c>
      <c r="AG205" s="204">
        <f t="shared" si="27"/>
        <v>20594</v>
      </c>
      <c r="AH205" s="204">
        <f t="shared" si="27"/>
        <v>263953</v>
      </c>
      <c r="AI205" s="207"/>
    </row>
    <row r="206" spans="1:35" s="173" customFormat="1" ht="67.5" customHeight="1">
      <c r="A206" s="155"/>
      <c r="B206" s="155" t="s">
        <v>102</v>
      </c>
      <c r="C206" s="156" t="s">
        <v>74</v>
      </c>
      <c r="D206" s="166"/>
      <c r="E206" s="166"/>
      <c r="F206" s="166"/>
      <c r="G206" s="166"/>
      <c r="H206" s="166"/>
      <c r="I206" s="166">
        <v>242295</v>
      </c>
      <c r="J206" s="166"/>
      <c r="K206" s="166"/>
      <c r="L206" s="166"/>
      <c r="M206" s="166"/>
      <c r="N206" s="167"/>
      <c r="O206" s="168"/>
      <c r="P206" s="169"/>
      <c r="Q206" s="170"/>
      <c r="R206" s="170"/>
      <c r="S206" s="170"/>
      <c r="T206" s="170"/>
      <c r="U206" s="166">
        <v>263953</v>
      </c>
      <c r="V206" s="166"/>
      <c r="W206" s="166"/>
      <c r="X206" s="166">
        <v>263953</v>
      </c>
      <c r="Y206" s="171"/>
      <c r="Z206" s="170"/>
      <c r="AA206" s="170"/>
      <c r="AB206" s="170"/>
      <c r="AC206" s="166">
        <f>SUM(U206-AA206+AB206)</f>
        <v>263953</v>
      </c>
      <c r="AD206" s="166">
        <v>263953</v>
      </c>
      <c r="AE206" s="414">
        <f>SUM(AD206/AC206)</f>
        <v>1</v>
      </c>
      <c r="AF206" s="166"/>
      <c r="AG206" s="166"/>
      <c r="AH206" s="166">
        <v>263953</v>
      </c>
      <c r="AI206" s="172"/>
    </row>
    <row r="207" spans="1:35" s="173" customFormat="1" ht="52.5" customHeight="1">
      <c r="A207" s="155"/>
      <c r="B207" s="155" t="s">
        <v>111</v>
      </c>
      <c r="C207" s="156" t="s">
        <v>194</v>
      </c>
      <c r="D207" s="166"/>
      <c r="E207" s="166"/>
      <c r="F207" s="166"/>
      <c r="G207" s="166"/>
      <c r="H207" s="166"/>
      <c r="I207" s="166">
        <v>9666</v>
      </c>
      <c r="J207" s="166"/>
      <c r="K207" s="166"/>
      <c r="L207" s="166"/>
      <c r="M207" s="166"/>
      <c r="N207" s="171"/>
      <c r="P207" s="170"/>
      <c r="Q207" s="170"/>
      <c r="R207" s="170"/>
      <c r="S207" s="170"/>
      <c r="T207" s="170"/>
      <c r="U207" s="166">
        <v>8285</v>
      </c>
      <c r="V207" s="166"/>
      <c r="W207" s="166">
        <v>8285</v>
      </c>
      <c r="X207" s="166"/>
      <c r="Y207" s="171"/>
      <c r="Z207" s="170"/>
      <c r="AA207" s="170"/>
      <c r="AB207" s="170"/>
      <c r="AC207" s="166">
        <f>SUM(U207-AA207+AB207)</f>
        <v>8285</v>
      </c>
      <c r="AD207" s="166">
        <v>8285</v>
      </c>
      <c r="AE207" s="414">
        <f>SUM(AD207/AC207)</f>
        <v>1</v>
      </c>
      <c r="AF207" s="166"/>
      <c r="AG207" s="166">
        <v>8285</v>
      </c>
      <c r="AH207" s="166"/>
      <c r="AI207" s="172"/>
    </row>
    <row r="208" spans="1:35" s="173" customFormat="1" ht="52.5" customHeight="1">
      <c r="A208" s="155"/>
      <c r="B208" s="155" t="s">
        <v>192</v>
      </c>
      <c r="C208" s="156" t="s">
        <v>77</v>
      </c>
      <c r="D208" s="166"/>
      <c r="E208" s="166"/>
      <c r="F208" s="166"/>
      <c r="G208" s="166"/>
      <c r="H208" s="166"/>
      <c r="I208" s="166">
        <v>9666</v>
      </c>
      <c r="J208" s="166"/>
      <c r="K208" s="166"/>
      <c r="L208" s="166"/>
      <c r="M208" s="166"/>
      <c r="N208" s="171"/>
      <c r="P208" s="170"/>
      <c r="Q208" s="170"/>
      <c r="R208" s="170"/>
      <c r="S208" s="170"/>
      <c r="T208" s="170"/>
      <c r="U208" s="166">
        <v>12309</v>
      </c>
      <c r="V208" s="166"/>
      <c r="W208" s="166">
        <v>12309</v>
      </c>
      <c r="X208" s="166"/>
      <c r="Y208" s="171"/>
      <c r="Z208" s="170"/>
      <c r="AA208" s="170"/>
      <c r="AB208" s="170"/>
      <c r="AC208" s="166">
        <f>SUM(U208-AA208+AB208)</f>
        <v>12309</v>
      </c>
      <c r="AD208" s="166">
        <v>12308</v>
      </c>
      <c r="AE208" s="414">
        <f>SUM(AD208/AC208)</f>
        <v>0.9999187586318954</v>
      </c>
      <c r="AF208" s="166"/>
      <c r="AG208" s="166">
        <v>12309</v>
      </c>
      <c r="AH208" s="166"/>
      <c r="AI208" s="172"/>
    </row>
    <row r="209" spans="1:35" s="161" customFormat="1" ht="15.75" customHeight="1" hidden="1">
      <c r="A209" s="155"/>
      <c r="B209" s="155"/>
      <c r="C209" s="179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6"/>
      <c r="P209" s="177"/>
      <c r="Q209" s="177"/>
      <c r="R209" s="177"/>
      <c r="S209" s="177"/>
      <c r="T209" s="177"/>
      <c r="U209" s="175"/>
      <c r="V209" s="175"/>
      <c r="W209" s="175"/>
      <c r="X209" s="175"/>
      <c r="Y209" s="176"/>
      <c r="Z209" s="177"/>
      <c r="AA209" s="177"/>
      <c r="AB209" s="177"/>
      <c r="AC209" s="175"/>
      <c r="AD209" s="175"/>
      <c r="AE209" s="415"/>
      <c r="AF209" s="175"/>
      <c r="AG209" s="175"/>
      <c r="AH209" s="175"/>
      <c r="AI209" s="178"/>
    </row>
    <row r="210" spans="1:35" s="161" customFormat="1" ht="15.75" customHeight="1" hidden="1">
      <c r="A210" s="155"/>
      <c r="B210" s="155"/>
      <c r="C210" s="156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6"/>
      <c r="P210" s="177"/>
      <c r="Q210" s="177"/>
      <c r="R210" s="177"/>
      <c r="S210" s="177"/>
      <c r="T210" s="177"/>
      <c r="U210" s="175"/>
      <c r="V210" s="175"/>
      <c r="W210" s="175"/>
      <c r="X210" s="175"/>
      <c r="Y210" s="176"/>
      <c r="Z210" s="177"/>
      <c r="AA210" s="177"/>
      <c r="AB210" s="177"/>
      <c r="AC210" s="175"/>
      <c r="AD210" s="175"/>
      <c r="AE210" s="415"/>
      <c r="AF210" s="175"/>
      <c r="AG210" s="175"/>
      <c r="AH210" s="175"/>
      <c r="AI210" s="178"/>
    </row>
    <row r="211" spans="1:35" s="161" customFormat="1" ht="15.75" customHeight="1" hidden="1">
      <c r="A211" s="155"/>
      <c r="B211" s="155"/>
      <c r="C211" s="179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6"/>
      <c r="P211" s="177"/>
      <c r="Q211" s="177"/>
      <c r="R211" s="177"/>
      <c r="S211" s="177"/>
      <c r="T211" s="177"/>
      <c r="U211" s="175"/>
      <c r="V211" s="175"/>
      <c r="W211" s="175"/>
      <c r="X211" s="175"/>
      <c r="Y211" s="176"/>
      <c r="Z211" s="177"/>
      <c r="AA211" s="177"/>
      <c r="AB211" s="177"/>
      <c r="AC211" s="175"/>
      <c r="AD211" s="175"/>
      <c r="AE211" s="415"/>
      <c r="AF211" s="175"/>
      <c r="AG211" s="175"/>
      <c r="AH211" s="175"/>
      <c r="AI211" s="178"/>
    </row>
    <row r="212" spans="1:35" s="161" customFormat="1" ht="15.75" customHeight="1" hidden="1">
      <c r="A212" s="155"/>
      <c r="B212" s="155"/>
      <c r="C212" s="179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6"/>
      <c r="P212" s="177"/>
      <c r="Q212" s="177"/>
      <c r="R212" s="177"/>
      <c r="S212" s="177"/>
      <c r="T212" s="177"/>
      <c r="U212" s="175"/>
      <c r="V212" s="175"/>
      <c r="W212" s="175"/>
      <c r="X212" s="175"/>
      <c r="Y212" s="176"/>
      <c r="Z212" s="177"/>
      <c r="AA212" s="177"/>
      <c r="AB212" s="177"/>
      <c r="AC212" s="175"/>
      <c r="AD212" s="175"/>
      <c r="AE212" s="415"/>
      <c r="AF212" s="175"/>
      <c r="AG212" s="175"/>
      <c r="AH212" s="175"/>
      <c r="AI212" s="178"/>
    </row>
    <row r="213" spans="1:35" s="161" customFormat="1" ht="15.75" customHeight="1" hidden="1">
      <c r="A213" s="155"/>
      <c r="B213" s="155"/>
      <c r="C213" s="156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6"/>
      <c r="P213" s="177"/>
      <c r="Q213" s="177"/>
      <c r="R213" s="177"/>
      <c r="S213" s="177"/>
      <c r="T213" s="177"/>
      <c r="U213" s="175"/>
      <c r="V213" s="175"/>
      <c r="W213" s="175"/>
      <c r="X213" s="175"/>
      <c r="Y213" s="176"/>
      <c r="Z213" s="177"/>
      <c r="AA213" s="177"/>
      <c r="AB213" s="177"/>
      <c r="AC213" s="175"/>
      <c r="AD213" s="175"/>
      <c r="AE213" s="415"/>
      <c r="AF213" s="175"/>
      <c r="AG213" s="175"/>
      <c r="AH213" s="175"/>
      <c r="AI213" s="178"/>
    </row>
    <row r="214" spans="1:35" s="161" customFormat="1" ht="15.75" customHeight="1" hidden="1">
      <c r="A214" s="155"/>
      <c r="B214" s="155"/>
      <c r="C214" s="179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6"/>
      <c r="P214" s="177"/>
      <c r="Q214" s="177"/>
      <c r="R214" s="177"/>
      <c r="S214" s="177"/>
      <c r="T214" s="177"/>
      <c r="U214" s="175">
        <f aca="true" t="shared" si="28" ref="U214:U219">SUM(F214+I214-J214)</f>
        <v>0</v>
      </c>
      <c r="V214" s="175"/>
      <c r="W214" s="175"/>
      <c r="X214" s="175"/>
      <c r="Y214" s="176"/>
      <c r="Z214" s="177"/>
      <c r="AA214" s="177"/>
      <c r="AB214" s="177"/>
      <c r="AC214" s="175">
        <f aca="true" t="shared" si="29" ref="AC214:AC219">SUM(L214+O214-P214)</f>
        <v>0</v>
      </c>
      <c r="AD214" s="175"/>
      <c r="AE214" s="415"/>
      <c r="AF214" s="175"/>
      <c r="AG214" s="175"/>
      <c r="AH214" s="175"/>
      <c r="AI214" s="178"/>
    </row>
    <row r="215" spans="1:35" s="161" customFormat="1" ht="15.75" customHeight="1" hidden="1">
      <c r="A215" s="155"/>
      <c r="B215" s="155"/>
      <c r="C215" s="179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6"/>
      <c r="P215" s="177"/>
      <c r="Q215" s="177"/>
      <c r="R215" s="177"/>
      <c r="S215" s="177"/>
      <c r="T215" s="177"/>
      <c r="U215" s="175">
        <f t="shared" si="28"/>
        <v>0</v>
      </c>
      <c r="V215" s="175"/>
      <c r="W215" s="175"/>
      <c r="X215" s="175"/>
      <c r="Y215" s="176"/>
      <c r="Z215" s="177"/>
      <c r="AA215" s="177"/>
      <c r="AB215" s="177"/>
      <c r="AC215" s="175">
        <f t="shared" si="29"/>
        <v>0</v>
      </c>
      <c r="AD215" s="175"/>
      <c r="AE215" s="415"/>
      <c r="AF215" s="175"/>
      <c r="AG215" s="175"/>
      <c r="AH215" s="175"/>
      <c r="AI215" s="178"/>
    </row>
    <row r="216" spans="1:35" s="161" customFormat="1" ht="15.75" customHeight="1" hidden="1">
      <c r="A216" s="155"/>
      <c r="B216" s="155"/>
      <c r="C216" s="179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6"/>
      <c r="P216" s="177"/>
      <c r="Q216" s="177"/>
      <c r="R216" s="177"/>
      <c r="S216" s="177"/>
      <c r="T216" s="177"/>
      <c r="U216" s="175">
        <f t="shared" si="28"/>
        <v>0</v>
      </c>
      <c r="V216" s="175"/>
      <c r="W216" s="175"/>
      <c r="X216" s="175"/>
      <c r="Y216" s="176"/>
      <c r="Z216" s="177"/>
      <c r="AA216" s="177"/>
      <c r="AB216" s="177"/>
      <c r="AC216" s="175">
        <f t="shared" si="29"/>
        <v>0</v>
      </c>
      <c r="AD216" s="175"/>
      <c r="AE216" s="415"/>
      <c r="AF216" s="175"/>
      <c r="AG216" s="175"/>
      <c r="AH216" s="175"/>
      <c r="AI216" s="178"/>
    </row>
    <row r="217" spans="1:35" s="161" customFormat="1" ht="15.75" customHeight="1" hidden="1">
      <c r="A217" s="155"/>
      <c r="B217" s="155"/>
      <c r="C217" s="179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6"/>
      <c r="P217" s="177"/>
      <c r="Q217" s="177"/>
      <c r="R217" s="177"/>
      <c r="S217" s="177"/>
      <c r="T217" s="177"/>
      <c r="U217" s="175">
        <f t="shared" si="28"/>
        <v>0</v>
      </c>
      <c r="V217" s="175"/>
      <c r="W217" s="175"/>
      <c r="X217" s="175"/>
      <c r="Y217" s="176"/>
      <c r="Z217" s="177"/>
      <c r="AA217" s="177"/>
      <c r="AB217" s="177"/>
      <c r="AC217" s="175">
        <f t="shared" si="29"/>
        <v>0</v>
      </c>
      <c r="AD217" s="175"/>
      <c r="AE217" s="415"/>
      <c r="AF217" s="175"/>
      <c r="AG217" s="175"/>
      <c r="AH217" s="175"/>
      <c r="AI217" s="178"/>
    </row>
    <row r="218" spans="1:35" s="161" customFormat="1" ht="15.75" customHeight="1" hidden="1">
      <c r="A218" s="155"/>
      <c r="B218" s="155"/>
      <c r="C218" s="179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6"/>
      <c r="P218" s="177"/>
      <c r="Q218" s="177"/>
      <c r="R218" s="177"/>
      <c r="S218" s="177"/>
      <c r="T218" s="177"/>
      <c r="U218" s="175">
        <f t="shared" si="28"/>
        <v>0</v>
      </c>
      <c r="V218" s="175"/>
      <c r="W218" s="175"/>
      <c r="X218" s="175"/>
      <c r="Y218" s="176"/>
      <c r="Z218" s="177"/>
      <c r="AA218" s="177"/>
      <c r="AB218" s="177"/>
      <c r="AC218" s="175">
        <f t="shared" si="29"/>
        <v>0</v>
      </c>
      <c r="AD218" s="175"/>
      <c r="AE218" s="415"/>
      <c r="AF218" s="175"/>
      <c r="AG218" s="175"/>
      <c r="AH218" s="175"/>
      <c r="AI218" s="178"/>
    </row>
    <row r="219" spans="1:35" s="161" customFormat="1" ht="15.75" customHeight="1" hidden="1">
      <c r="A219" s="155"/>
      <c r="B219" s="155"/>
      <c r="C219" s="179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6"/>
      <c r="P219" s="177"/>
      <c r="Q219" s="177"/>
      <c r="R219" s="177"/>
      <c r="S219" s="177"/>
      <c r="T219" s="177"/>
      <c r="U219" s="175">
        <f t="shared" si="28"/>
        <v>0</v>
      </c>
      <c r="V219" s="175"/>
      <c r="W219" s="175"/>
      <c r="X219" s="175"/>
      <c r="Y219" s="176"/>
      <c r="Z219" s="177"/>
      <c r="AA219" s="177"/>
      <c r="AB219" s="177"/>
      <c r="AC219" s="175">
        <f t="shared" si="29"/>
        <v>0</v>
      </c>
      <c r="AD219" s="175"/>
      <c r="AE219" s="415"/>
      <c r="AF219" s="175"/>
      <c r="AG219" s="175"/>
      <c r="AH219" s="175"/>
      <c r="AI219" s="178"/>
    </row>
    <row r="220" spans="1:35" s="216" customFormat="1" ht="22.5" customHeight="1" hidden="1">
      <c r="A220" s="147"/>
      <c r="B220" s="147"/>
      <c r="C220" s="148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210"/>
      <c r="Z220" s="211"/>
      <c r="AA220" s="211"/>
      <c r="AB220" s="211"/>
      <c r="AC220" s="163"/>
      <c r="AD220" s="163"/>
      <c r="AE220" s="413"/>
      <c r="AF220" s="163"/>
      <c r="AG220" s="163"/>
      <c r="AH220" s="163"/>
      <c r="AI220" s="164"/>
    </row>
    <row r="221" spans="1:35" s="161" customFormat="1" ht="15.75" customHeight="1" hidden="1">
      <c r="A221" s="155"/>
      <c r="B221" s="155"/>
      <c r="C221" s="156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6"/>
      <c r="P221" s="177"/>
      <c r="Q221" s="177"/>
      <c r="R221" s="177"/>
      <c r="S221" s="177"/>
      <c r="T221" s="177"/>
      <c r="U221" s="175"/>
      <c r="V221" s="175"/>
      <c r="W221" s="175"/>
      <c r="X221" s="175"/>
      <c r="Y221" s="176"/>
      <c r="Z221" s="177"/>
      <c r="AA221" s="177"/>
      <c r="AB221" s="177"/>
      <c r="AC221" s="175"/>
      <c r="AD221" s="175"/>
      <c r="AE221" s="415"/>
      <c r="AF221" s="175"/>
      <c r="AG221" s="175"/>
      <c r="AH221" s="175"/>
      <c r="AI221" s="178"/>
    </row>
    <row r="222" spans="1:35" s="161" customFormat="1" ht="15.75" customHeight="1" hidden="1">
      <c r="A222" s="155"/>
      <c r="B222" s="155"/>
      <c r="C222" s="156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6"/>
      <c r="P222" s="177"/>
      <c r="Q222" s="177"/>
      <c r="R222" s="177"/>
      <c r="S222" s="177"/>
      <c r="T222" s="177"/>
      <c r="U222" s="175"/>
      <c r="V222" s="175"/>
      <c r="W222" s="175"/>
      <c r="X222" s="175"/>
      <c r="Y222" s="176"/>
      <c r="Z222" s="177"/>
      <c r="AA222" s="177"/>
      <c r="AB222" s="177"/>
      <c r="AC222" s="175"/>
      <c r="AD222" s="175"/>
      <c r="AE222" s="415"/>
      <c r="AF222" s="175"/>
      <c r="AG222" s="175"/>
      <c r="AH222" s="175"/>
      <c r="AI222" s="178"/>
    </row>
    <row r="223" spans="1:35" s="161" customFormat="1" ht="15.75" customHeight="1" hidden="1">
      <c r="A223" s="155"/>
      <c r="B223" s="155"/>
      <c r="C223" s="156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6"/>
      <c r="P223" s="177"/>
      <c r="Q223" s="177"/>
      <c r="R223" s="177"/>
      <c r="S223" s="177"/>
      <c r="T223" s="177"/>
      <c r="U223" s="175"/>
      <c r="V223" s="175"/>
      <c r="W223" s="175"/>
      <c r="X223" s="175"/>
      <c r="Y223" s="176"/>
      <c r="Z223" s="177"/>
      <c r="AA223" s="177"/>
      <c r="AB223" s="177"/>
      <c r="AC223" s="175"/>
      <c r="AD223" s="175"/>
      <c r="AE223" s="415"/>
      <c r="AF223" s="175"/>
      <c r="AG223" s="175"/>
      <c r="AH223" s="175"/>
      <c r="AI223" s="178"/>
    </row>
    <row r="224" spans="1:35" s="161" customFormat="1" ht="15.75" customHeight="1" hidden="1">
      <c r="A224" s="155"/>
      <c r="B224" s="155"/>
      <c r="C224" s="156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6"/>
      <c r="P224" s="177"/>
      <c r="Q224" s="177"/>
      <c r="R224" s="177"/>
      <c r="S224" s="177"/>
      <c r="T224" s="177"/>
      <c r="U224" s="175"/>
      <c r="V224" s="175"/>
      <c r="W224" s="175"/>
      <c r="X224" s="175"/>
      <c r="Y224" s="176"/>
      <c r="Z224" s="177"/>
      <c r="AA224" s="177"/>
      <c r="AB224" s="177"/>
      <c r="AC224" s="175"/>
      <c r="AD224" s="175"/>
      <c r="AE224" s="415"/>
      <c r="AF224" s="175"/>
      <c r="AG224" s="175"/>
      <c r="AH224" s="175"/>
      <c r="AI224" s="178"/>
    </row>
    <row r="225" spans="1:35" s="161" customFormat="1" ht="15.75" customHeight="1" hidden="1">
      <c r="A225" s="155"/>
      <c r="B225" s="155"/>
      <c r="C225" s="156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6"/>
      <c r="P225" s="177"/>
      <c r="Q225" s="177"/>
      <c r="R225" s="177"/>
      <c r="S225" s="177"/>
      <c r="T225" s="177"/>
      <c r="U225" s="175"/>
      <c r="V225" s="175"/>
      <c r="W225" s="175"/>
      <c r="X225" s="175"/>
      <c r="Y225" s="176"/>
      <c r="Z225" s="177"/>
      <c r="AA225" s="177"/>
      <c r="AB225" s="177"/>
      <c r="AC225" s="175"/>
      <c r="AD225" s="175"/>
      <c r="AE225" s="415"/>
      <c r="AF225" s="175"/>
      <c r="AG225" s="175"/>
      <c r="AH225" s="175"/>
      <c r="AI225" s="178"/>
    </row>
    <row r="226" spans="1:35" s="161" customFormat="1" ht="15.75" customHeight="1" hidden="1">
      <c r="A226" s="155"/>
      <c r="B226" s="155"/>
      <c r="C226" s="156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6"/>
      <c r="P226" s="177"/>
      <c r="Q226" s="177"/>
      <c r="R226" s="177"/>
      <c r="S226" s="177"/>
      <c r="T226" s="177"/>
      <c r="U226" s="175">
        <f aca="true" t="shared" si="30" ref="U226:U238">SUM(F226+I226-J226)</f>
        <v>0</v>
      </c>
      <c r="V226" s="175"/>
      <c r="W226" s="175"/>
      <c r="X226" s="175"/>
      <c r="Y226" s="176"/>
      <c r="Z226" s="177"/>
      <c r="AA226" s="177"/>
      <c r="AB226" s="177"/>
      <c r="AC226" s="175">
        <f aca="true" t="shared" si="31" ref="AC226:AC238">SUM(L226+O226-P226)</f>
        <v>0</v>
      </c>
      <c r="AD226" s="175"/>
      <c r="AE226" s="415"/>
      <c r="AF226" s="175"/>
      <c r="AG226" s="175"/>
      <c r="AH226" s="175"/>
      <c r="AI226" s="178"/>
    </row>
    <row r="227" spans="1:35" s="161" customFormat="1" ht="15.75" customHeight="1" hidden="1">
      <c r="A227" s="155"/>
      <c r="B227" s="155"/>
      <c r="C227" s="179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6"/>
      <c r="P227" s="177"/>
      <c r="Q227" s="177"/>
      <c r="R227" s="177"/>
      <c r="S227" s="177"/>
      <c r="T227" s="177"/>
      <c r="U227" s="175">
        <f t="shared" si="30"/>
        <v>0</v>
      </c>
      <c r="V227" s="175"/>
      <c r="W227" s="175"/>
      <c r="X227" s="175"/>
      <c r="Y227" s="176"/>
      <c r="Z227" s="177"/>
      <c r="AA227" s="177"/>
      <c r="AB227" s="177"/>
      <c r="AC227" s="175">
        <f t="shared" si="31"/>
        <v>0</v>
      </c>
      <c r="AD227" s="175"/>
      <c r="AE227" s="415"/>
      <c r="AF227" s="175"/>
      <c r="AG227" s="175"/>
      <c r="AH227" s="175"/>
      <c r="AI227" s="178"/>
    </row>
    <row r="228" spans="1:35" s="161" customFormat="1" ht="15.75" customHeight="1" hidden="1">
      <c r="A228" s="155"/>
      <c r="B228" s="155"/>
      <c r="C228" s="179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6"/>
      <c r="P228" s="177"/>
      <c r="Q228" s="177"/>
      <c r="R228" s="177"/>
      <c r="S228" s="177"/>
      <c r="T228" s="177"/>
      <c r="U228" s="175">
        <f t="shared" si="30"/>
        <v>0</v>
      </c>
      <c r="V228" s="175"/>
      <c r="W228" s="175"/>
      <c r="X228" s="175"/>
      <c r="Y228" s="176"/>
      <c r="Z228" s="177"/>
      <c r="AA228" s="177"/>
      <c r="AB228" s="177"/>
      <c r="AC228" s="175">
        <f t="shared" si="31"/>
        <v>0</v>
      </c>
      <c r="AD228" s="175"/>
      <c r="AE228" s="415"/>
      <c r="AF228" s="175"/>
      <c r="AG228" s="175"/>
      <c r="AH228" s="175"/>
      <c r="AI228" s="178"/>
    </row>
    <row r="229" spans="1:35" s="161" customFormat="1" ht="15.75" customHeight="1" hidden="1">
      <c r="A229" s="155"/>
      <c r="B229" s="155"/>
      <c r="C229" s="179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6"/>
      <c r="P229" s="177"/>
      <c r="Q229" s="177"/>
      <c r="R229" s="177"/>
      <c r="S229" s="177"/>
      <c r="T229" s="177"/>
      <c r="U229" s="175">
        <f t="shared" si="30"/>
        <v>0</v>
      </c>
      <c r="V229" s="175"/>
      <c r="W229" s="175"/>
      <c r="X229" s="175"/>
      <c r="Y229" s="176"/>
      <c r="Z229" s="177"/>
      <c r="AA229" s="177"/>
      <c r="AB229" s="177"/>
      <c r="AC229" s="175">
        <f t="shared" si="31"/>
        <v>0</v>
      </c>
      <c r="AD229" s="175"/>
      <c r="AE229" s="415"/>
      <c r="AF229" s="175"/>
      <c r="AG229" s="175"/>
      <c r="AH229" s="175"/>
      <c r="AI229" s="178"/>
    </row>
    <row r="230" spans="1:35" s="161" customFormat="1" ht="15.75" customHeight="1" hidden="1">
      <c r="A230" s="155"/>
      <c r="B230" s="155"/>
      <c r="C230" s="156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6"/>
      <c r="P230" s="177"/>
      <c r="Q230" s="177"/>
      <c r="R230" s="177"/>
      <c r="S230" s="177"/>
      <c r="T230" s="177"/>
      <c r="U230" s="175">
        <f t="shared" si="30"/>
        <v>0</v>
      </c>
      <c r="V230" s="175"/>
      <c r="W230" s="175"/>
      <c r="X230" s="175"/>
      <c r="Y230" s="176"/>
      <c r="Z230" s="177"/>
      <c r="AA230" s="177"/>
      <c r="AB230" s="177"/>
      <c r="AC230" s="175">
        <f t="shared" si="31"/>
        <v>0</v>
      </c>
      <c r="AD230" s="175"/>
      <c r="AE230" s="415"/>
      <c r="AF230" s="175"/>
      <c r="AG230" s="175"/>
      <c r="AH230" s="175"/>
      <c r="AI230" s="178"/>
    </row>
    <row r="231" spans="1:35" s="161" customFormat="1" ht="15.75" customHeight="1" hidden="1">
      <c r="A231" s="155"/>
      <c r="B231" s="155"/>
      <c r="C231" s="179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6"/>
      <c r="P231" s="177"/>
      <c r="Q231" s="177"/>
      <c r="R231" s="177"/>
      <c r="S231" s="177"/>
      <c r="T231" s="177"/>
      <c r="U231" s="175">
        <f t="shared" si="30"/>
        <v>0</v>
      </c>
      <c r="V231" s="175"/>
      <c r="W231" s="175"/>
      <c r="X231" s="175"/>
      <c r="Y231" s="176"/>
      <c r="Z231" s="177"/>
      <c r="AA231" s="177"/>
      <c r="AB231" s="177"/>
      <c r="AC231" s="175">
        <f t="shared" si="31"/>
        <v>0</v>
      </c>
      <c r="AD231" s="175"/>
      <c r="AE231" s="415"/>
      <c r="AF231" s="175"/>
      <c r="AG231" s="175"/>
      <c r="AH231" s="175"/>
      <c r="AI231" s="178"/>
    </row>
    <row r="232" spans="1:35" s="161" customFormat="1" ht="15.75" customHeight="1" hidden="1">
      <c r="A232" s="155"/>
      <c r="B232" s="155"/>
      <c r="C232" s="179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6"/>
      <c r="P232" s="177"/>
      <c r="Q232" s="177"/>
      <c r="R232" s="177"/>
      <c r="S232" s="177"/>
      <c r="T232" s="177"/>
      <c r="U232" s="175">
        <f t="shared" si="30"/>
        <v>0</v>
      </c>
      <c r="V232" s="175"/>
      <c r="W232" s="175"/>
      <c r="X232" s="175"/>
      <c r="Y232" s="176"/>
      <c r="Z232" s="177"/>
      <c r="AA232" s="177"/>
      <c r="AB232" s="177"/>
      <c r="AC232" s="175">
        <f t="shared" si="31"/>
        <v>0</v>
      </c>
      <c r="AD232" s="175"/>
      <c r="AE232" s="415"/>
      <c r="AF232" s="175"/>
      <c r="AG232" s="175"/>
      <c r="AH232" s="175"/>
      <c r="AI232" s="178"/>
    </row>
    <row r="233" spans="1:35" s="161" customFormat="1" ht="15.75" customHeight="1" hidden="1">
      <c r="A233" s="155"/>
      <c r="B233" s="155"/>
      <c r="C233" s="15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6"/>
      <c r="P233" s="177"/>
      <c r="Q233" s="177"/>
      <c r="R233" s="177"/>
      <c r="S233" s="177"/>
      <c r="T233" s="177"/>
      <c r="U233" s="175">
        <f t="shared" si="30"/>
        <v>0</v>
      </c>
      <c r="V233" s="175"/>
      <c r="W233" s="175"/>
      <c r="X233" s="175"/>
      <c r="Y233" s="176"/>
      <c r="Z233" s="177"/>
      <c r="AA233" s="177"/>
      <c r="AB233" s="177"/>
      <c r="AC233" s="175">
        <f t="shared" si="31"/>
        <v>0</v>
      </c>
      <c r="AD233" s="175"/>
      <c r="AE233" s="415"/>
      <c r="AF233" s="175"/>
      <c r="AG233" s="175"/>
      <c r="AH233" s="175"/>
      <c r="AI233" s="178"/>
    </row>
    <row r="234" spans="1:35" s="161" customFormat="1" ht="15.75" customHeight="1" hidden="1">
      <c r="A234" s="155"/>
      <c r="B234" s="155"/>
      <c r="C234" s="15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6"/>
      <c r="P234" s="177"/>
      <c r="Q234" s="177"/>
      <c r="R234" s="177"/>
      <c r="S234" s="177"/>
      <c r="T234" s="177"/>
      <c r="U234" s="175">
        <f t="shared" si="30"/>
        <v>0</v>
      </c>
      <c r="V234" s="175"/>
      <c r="W234" s="175"/>
      <c r="X234" s="175"/>
      <c r="Y234" s="176"/>
      <c r="Z234" s="177"/>
      <c r="AA234" s="177"/>
      <c r="AB234" s="177"/>
      <c r="AC234" s="175">
        <f t="shared" si="31"/>
        <v>0</v>
      </c>
      <c r="AD234" s="175"/>
      <c r="AE234" s="415"/>
      <c r="AF234" s="175"/>
      <c r="AG234" s="175"/>
      <c r="AH234" s="175"/>
      <c r="AI234" s="178"/>
    </row>
    <row r="235" spans="1:35" s="161" customFormat="1" ht="15.75" customHeight="1" hidden="1">
      <c r="A235" s="155"/>
      <c r="B235" s="155"/>
      <c r="C235" s="179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6"/>
      <c r="P235" s="177"/>
      <c r="Q235" s="177"/>
      <c r="R235" s="177"/>
      <c r="S235" s="177"/>
      <c r="T235" s="177"/>
      <c r="U235" s="175">
        <f t="shared" si="30"/>
        <v>0</v>
      </c>
      <c r="V235" s="175"/>
      <c r="W235" s="175"/>
      <c r="X235" s="175"/>
      <c r="Y235" s="176"/>
      <c r="Z235" s="177"/>
      <c r="AA235" s="177"/>
      <c r="AB235" s="177"/>
      <c r="AC235" s="175">
        <f t="shared" si="31"/>
        <v>0</v>
      </c>
      <c r="AD235" s="175"/>
      <c r="AE235" s="415"/>
      <c r="AF235" s="175"/>
      <c r="AG235" s="175"/>
      <c r="AH235" s="175"/>
      <c r="AI235" s="178"/>
    </row>
    <row r="236" spans="1:35" s="161" customFormat="1" ht="15.75" customHeight="1" hidden="1">
      <c r="A236" s="155"/>
      <c r="B236" s="155"/>
      <c r="C236" s="179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6"/>
      <c r="P236" s="177"/>
      <c r="Q236" s="177"/>
      <c r="R236" s="177"/>
      <c r="S236" s="177"/>
      <c r="T236" s="177"/>
      <c r="U236" s="175">
        <f t="shared" si="30"/>
        <v>0</v>
      </c>
      <c r="V236" s="175"/>
      <c r="W236" s="175"/>
      <c r="X236" s="175"/>
      <c r="Y236" s="176"/>
      <c r="Z236" s="177"/>
      <c r="AA236" s="177"/>
      <c r="AB236" s="177"/>
      <c r="AC236" s="175">
        <f t="shared" si="31"/>
        <v>0</v>
      </c>
      <c r="AD236" s="175"/>
      <c r="AE236" s="415"/>
      <c r="AF236" s="175"/>
      <c r="AG236" s="175"/>
      <c r="AH236" s="175"/>
      <c r="AI236" s="178"/>
    </row>
    <row r="237" spans="1:35" s="161" customFormat="1" ht="15.75" customHeight="1" hidden="1">
      <c r="A237" s="155"/>
      <c r="B237" s="155"/>
      <c r="C237" s="179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6"/>
      <c r="P237" s="177"/>
      <c r="Q237" s="177"/>
      <c r="R237" s="177"/>
      <c r="S237" s="177"/>
      <c r="T237" s="177"/>
      <c r="U237" s="175">
        <f t="shared" si="30"/>
        <v>0</v>
      </c>
      <c r="V237" s="175"/>
      <c r="W237" s="175"/>
      <c r="X237" s="175"/>
      <c r="Y237" s="176"/>
      <c r="Z237" s="177"/>
      <c r="AA237" s="177"/>
      <c r="AB237" s="177"/>
      <c r="AC237" s="175">
        <f t="shared" si="31"/>
        <v>0</v>
      </c>
      <c r="AD237" s="175"/>
      <c r="AE237" s="415"/>
      <c r="AF237" s="175"/>
      <c r="AG237" s="175"/>
      <c r="AH237" s="175"/>
      <c r="AI237" s="178"/>
    </row>
    <row r="238" spans="1:35" s="161" customFormat="1" ht="15.75" customHeight="1" hidden="1">
      <c r="A238" s="155"/>
      <c r="B238" s="155"/>
      <c r="C238" s="156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6"/>
      <c r="P238" s="177"/>
      <c r="Q238" s="177"/>
      <c r="R238" s="177"/>
      <c r="S238" s="177"/>
      <c r="T238" s="177"/>
      <c r="U238" s="175">
        <f t="shared" si="30"/>
        <v>0</v>
      </c>
      <c r="V238" s="175"/>
      <c r="W238" s="175"/>
      <c r="X238" s="175"/>
      <c r="Y238" s="176"/>
      <c r="Z238" s="177"/>
      <c r="AA238" s="177"/>
      <c r="AB238" s="177"/>
      <c r="AC238" s="175">
        <f t="shared" si="31"/>
        <v>0</v>
      </c>
      <c r="AD238" s="175"/>
      <c r="AE238" s="415"/>
      <c r="AF238" s="175"/>
      <c r="AG238" s="175"/>
      <c r="AH238" s="175"/>
      <c r="AI238" s="178"/>
    </row>
    <row r="239" spans="1:35" s="208" customFormat="1" ht="22.5" customHeight="1">
      <c r="A239" s="147"/>
      <c r="B239" s="147" t="s">
        <v>66</v>
      </c>
      <c r="C239" s="162" t="s">
        <v>24</v>
      </c>
      <c r="D239" s="204">
        <f>SUM(D240:D269)</f>
        <v>0</v>
      </c>
      <c r="E239" s="204">
        <f>SUM(E240:E269)</f>
        <v>0</v>
      </c>
      <c r="F239" s="204">
        <f>SUM(F240:F269)</f>
        <v>0</v>
      </c>
      <c r="G239" s="204">
        <f>SUM(G240:G269)</f>
        <v>0</v>
      </c>
      <c r="H239" s="204">
        <f>SUM(H240:H269)</f>
        <v>0</v>
      </c>
      <c r="I239" s="204">
        <f aca="true" t="shared" si="32" ref="I239:T239">SUM(I241:I269)</f>
        <v>2692194</v>
      </c>
      <c r="J239" s="204"/>
      <c r="K239" s="204"/>
      <c r="L239" s="204"/>
      <c r="M239" s="204"/>
      <c r="N239" s="204">
        <f t="shared" si="32"/>
        <v>0</v>
      </c>
      <c r="O239" s="204">
        <f t="shared" si="32"/>
        <v>0</v>
      </c>
      <c r="P239" s="204">
        <f t="shared" si="32"/>
        <v>0</v>
      </c>
      <c r="Q239" s="204">
        <f t="shared" si="32"/>
        <v>0</v>
      </c>
      <c r="R239" s="204">
        <f t="shared" si="32"/>
        <v>0</v>
      </c>
      <c r="S239" s="204">
        <f t="shared" si="32"/>
        <v>0</v>
      </c>
      <c r="T239" s="204">
        <f t="shared" si="32"/>
        <v>0</v>
      </c>
      <c r="U239" s="204">
        <f>SUM(U241:U270)</f>
        <v>3550625</v>
      </c>
      <c r="V239" s="204">
        <f>SUM(V241:V270)</f>
        <v>3550625</v>
      </c>
      <c r="W239" s="204">
        <f>SUM(W241:W270)</f>
        <v>0</v>
      </c>
      <c r="X239" s="204">
        <f>SUM(X241:X270)</f>
        <v>0</v>
      </c>
      <c r="Y239" s="204">
        <f aca="true" t="shared" si="33" ref="Y239:AH239">SUM(Y241:Y270)</f>
        <v>0</v>
      </c>
      <c r="Z239" s="204">
        <f t="shared" si="33"/>
        <v>0</v>
      </c>
      <c r="AA239" s="204">
        <f t="shared" si="33"/>
        <v>0</v>
      </c>
      <c r="AB239" s="204">
        <f t="shared" si="33"/>
        <v>0</v>
      </c>
      <c r="AC239" s="204">
        <f>SUM(AC241:AC271)</f>
        <v>3550625</v>
      </c>
      <c r="AD239" s="204">
        <f>SUM(AD241:AD271)</f>
        <v>3945679</v>
      </c>
      <c r="AE239" s="413">
        <f>SUM(AD239/AC239)</f>
        <v>1.111263228304876</v>
      </c>
      <c r="AF239" s="204">
        <f t="shared" si="33"/>
        <v>3550625</v>
      </c>
      <c r="AG239" s="204">
        <f t="shared" si="33"/>
        <v>0</v>
      </c>
      <c r="AH239" s="204">
        <f t="shared" si="33"/>
        <v>0</v>
      </c>
      <c r="AI239" s="207"/>
    </row>
    <row r="240" spans="1:35" s="161" customFormat="1" ht="15.75" customHeight="1" hidden="1">
      <c r="A240" s="155"/>
      <c r="B240" s="155">
        <v>303</v>
      </c>
      <c r="C240" s="156" t="s">
        <v>16</v>
      </c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6"/>
      <c r="P240" s="177"/>
      <c r="Q240" s="177"/>
      <c r="R240" s="177"/>
      <c r="S240" s="177"/>
      <c r="T240" s="177"/>
      <c r="U240" s="175">
        <v>0</v>
      </c>
      <c r="V240" s="175"/>
      <c r="W240" s="175">
        <v>0</v>
      </c>
      <c r="X240" s="175"/>
      <c r="Y240" s="176"/>
      <c r="Z240" s="177"/>
      <c r="AA240" s="177"/>
      <c r="AB240" s="177"/>
      <c r="AC240" s="175">
        <v>0</v>
      </c>
      <c r="AD240" s="175"/>
      <c r="AE240" s="415"/>
      <c r="AF240" s="175"/>
      <c r="AG240" s="175">
        <v>0</v>
      </c>
      <c r="AH240" s="175"/>
      <c r="AI240" s="178"/>
    </row>
    <row r="241" spans="1:35" s="173" customFormat="1" ht="15.75">
      <c r="A241" s="155"/>
      <c r="B241" s="155" t="s">
        <v>112</v>
      </c>
      <c r="C241" s="156" t="s">
        <v>90</v>
      </c>
      <c r="D241" s="166"/>
      <c r="E241" s="166"/>
      <c r="F241" s="166"/>
      <c r="G241" s="166"/>
      <c r="H241" s="166"/>
      <c r="I241" s="166">
        <v>2621648</v>
      </c>
      <c r="J241" s="166"/>
      <c r="K241" s="166"/>
      <c r="L241" s="166"/>
      <c r="M241" s="166"/>
      <c r="N241" s="171"/>
      <c r="P241" s="170"/>
      <c r="Q241" s="170"/>
      <c r="R241" s="170"/>
      <c r="S241" s="170"/>
      <c r="T241" s="170"/>
      <c r="U241" s="166">
        <v>3349970</v>
      </c>
      <c r="V241" s="166">
        <v>3349970</v>
      </c>
      <c r="W241" s="166"/>
      <c r="X241" s="166"/>
      <c r="Y241" s="171"/>
      <c r="Z241" s="170"/>
      <c r="AA241" s="170"/>
      <c r="AB241" s="170"/>
      <c r="AC241" s="166">
        <f aca="true" t="shared" si="34" ref="AC241:AC269">SUM(U241-AA241+AB241)</f>
        <v>3349970</v>
      </c>
      <c r="AD241" s="166">
        <v>3499760</v>
      </c>
      <c r="AE241" s="414">
        <f aca="true" t="shared" si="35" ref="AE241:AE270">SUM(AD241/AC241)</f>
        <v>1.0447138332582082</v>
      </c>
      <c r="AF241" s="166">
        <v>3349970</v>
      </c>
      <c r="AG241" s="166"/>
      <c r="AH241" s="166"/>
      <c r="AI241" s="172"/>
    </row>
    <row r="242" spans="1:35" s="173" customFormat="1" ht="15.75">
      <c r="A242" s="155"/>
      <c r="B242" s="155" t="s">
        <v>103</v>
      </c>
      <c r="C242" s="179" t="s">
        <v>91</v>
      </c>
      <c r="D242" s="166"/>
      <c r="E242" s="166"/>
      <c r="F242" s="166"/>
      <c r="G242" s="166"/>
      <c r="H242" s="166"/>
      <c r="I242" s="166">
        <v>22907</v>
      </c>
      <c r="J242" s="166"/>
      <c r="K242" s="166"/>
      <c r="L242" s="166"/>
      <c r="M242" s="166"/>
      <c r="N242" s="171"/>
      <c r="P242" s="170"/>
      <c r="Q242" s="170"/>
      <c r="R242" s="170"/>
      <c r="S242" s="170"/>
      <c r="T242" s="170"/>
      <c r="U242" s="166">
        <v>26000</v>
      </c>
      <c r="V242" s="166">
        <v>26000</v>
      </c>
      <c r="W242" s="166"/>
      <c r="X242" s="166"/>
      <c r="Y242" s="171"/>
      <c r="Z242" s="170"/>
      <c r="AA242" s="170"/>
      <c r="AB242" s="170"/>
      <c r="AC242" s="166">
        <f t="shared" si="34"/>
        <v>26000</v>
      </c>
      <c r="AD242" s="166">
        <v>33935</v>
      </c>
      <c r="AE242" s="414">
        <f t="shared" si="35"/>
        <v>1.3051923076923078</v>
      </c>
      <c r="AF242" s="166">
        <v>26000</v>
      </c>
      <c r="AG242" s="166"/>
      <c r="AH242" s="166"/>
      <c r="AI242" s="172"/>
    </row>
    <row r="243" spans="1:35" s="173" customFormat="1" ht="15.75">
      <c r="A243" s="155"/>
      <c r="B243" s="155" t="s">
        <v>107</v>
      </c>
      <c r="C243" s="156" t="s">
        <v>87</v>
      </c>
      <c r="D243" s="166"/>
      <c r="E243" s="166"/>
      <c r="F243" s="166"/>
      <c r="G243" s="166"/>
      <c r="H243" s="166"/>
      <c r="I243" s="166">
        <v>4932</v>
      </c>
      <c r="J243" s="166"/>
      <c r="K243" s="166"/>
      <c r="L243" s="166"/>
      <c r="M243" s="166"/>
      <c r="N243" s="171"/>
      <c r="P243" s="170"/>
      <c r="Q243" s="170"/>
      <c r="R243" s="170"/>
      <c r="S243" s="170"/>
      <c r="T243" s="170"/>
      <c r="U243" s="166">
        <v>6610</v>
      </c>
      <c r="V243" s="166">
        <v>6610</v>
      </c>
      <c r="W243" s="166"/>
      <c r="X243" s="166"/>
      <c r="Y243" s="171"/>
      <c r="Z243" s="170"/>
      <c r="AA243" s="170"/>
      <c r="AB243" s="170"/>
      <c r="AC243" s="166">
        <f t="shared" si="34"/>
        <v>6610</v>
      </c>
      <c r="AD243" s="166">
        <v>7712</v>
      </c>
      <c r="AE243" s="414">
        <f t="shared" si="35"/>
        <v>1.1667170953101362</v>
      </c>
      <c r="AF243" s="166">
        <v>6610</v>
      </c>
      <c r="AG243" s="166"/>
      <c r="AH243" s="166"/>
      <c r="AI243" s="172"/>
    </row>
    <row r="244" spans="1:35" s="173" customFormat="1" ht="15.75">
      <c r="A244" s="155"/>
      <c r="B244" s="155" t="s">
        <v>108</v>
      </c>
      <c r="C244" s="156" t="s">
        <v>92</v>
      </c>
      <c r="D244" s="166"/>
      <c r="E244" s="166"/>
      <c r="F244" s="166"/>
      <c r="G244" s="166"/>
      <c r="H244" s="166"/>
      <c r="I244" s="166">
        <v>30500</v>
      </c>
      <c r="J244" s="166"/>
      <c r="K244" s="166"/>
      <c r="L244" s="166"/>
      <c r="M244" s="166"/>
      <c r="N244" s="171"/>
      <c r="P244" s="170"/>
      <c r="Q244" s="170"/>
      <c r="R244" s="170"/>
      <c r="S244" s="170"/>
      <c r="T244" s="170"/>
      <c r="U244" s="166">
        <v>28000</v>
      </c>
      <c r="V244" s="166">
        <v>28000</v>
      </c>
      <c r="W244" s="166"/>
      <c r="X244" s="166"/>
      <c r="Y244" s="171"/>
      <c r="Z244" s="170"/>
      <c r="AA244" s="170"/>
      <c r="AB244" s="170"/>
      <c r="AC244" s="166">
        <f t="shared" si="34"/>
        <v>28000</v>
      </c>
      <c r="AD244" s="166">
        <v>30635</v>
      </c>
      <c r="AE244" s="414">
        <f t="shared" si="35"/>
        <v>1.094107142857143</v>
      </c>
      <c r="AF244" s="166">
        <v>28000</v>
      </c>
      <c r="AG244" s="166"/>
      <c r="AH244" s="166"/>
      <c r="AI244" s="172"/>
    </row>
    <row r="245" spans="1:35" s="161" customFormat="1" ht="15.75" customHeight="1" hidden="1">
      <c r="A245" s="155"/>
      <c r="B245" s="155"/>
      <c r="C245" s="179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6"/>
      <c r="P245" s="177"/>
      <c r="Q245" s="177"/>
      <c r="R245" s="177"/>
      <c r="S245" s="177"/>
      <c r="T245" s="177"/>
      <c r="U245" s="175"/>
      <c r="V245" s="175"/>
      <c r="W245" s="175"/>
      <c r="X245" s="175"/>
      <c r="Y245" s="176"/>
      <c r="Z245" s="177"/>
      <c r="AA245" s="177"/>
      <c r="AB245" s="177"/>
      <c r="AC245" s="166">
        <f t="shared" si="34"/>
        <v>0</v>
      </c>
      <c r="AD245" s="166"/>
      <c r="AE245" s="414" t="e">
        <f t="shared" si="35"/>
        <v>#DIV/0!</v>
      </c>
      <c r="AF245" s="175"/>
      <c r="AG245" s="175"/>
      <c r="AH245" s="175"/>
      <c r="AI245" s="178"/>
    </row>
    <row r="246" spans="1:35" s="173" customFormat="1" ht="15.75" customHeight="1" hidden="1">
      <c r="A246" s="155"/>
      <c r="B246" s="155"/>
      <c r="C246" s="179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71"/>
      <c r="P246" s="170"/>
      <c r="Q246" s="170"/>
      <c r="R246" s="170"/>
      <c r="S246" s="170"/>
      <c r="T246" s="170"/>
      <c r="U246" s="166"/>
      <c r="V246" s="166"/>
      <c r="W246" s="166"/>
      <c r="X246" s="166"/>
      <c r="Y246" s="171"/>
      <c r="Z246" s="170"/>
      <c r="AA246" s="170"/>
      <c r="AB246" s="170"/>
      <c r="AC246" s="166">
        <f t="shared" si="34"/>
        <v>0</v>
      </c>
      <c r="AD246" s="166"/>
      <c r="AE246" s="414" t="e">
        <f t="shared" si="35"/>
        <v>#DIV/0!</v>
      </c>
      <c r="AF246" s="166"/>
      <c r="AG246" s="166"/>
      <c r="AH246" s="166"/>
      <c r="AI246" s="172"/>
    </row>
    <row r="247" spans="1:35" s="173" customFormat="1" ht="15.75" customHeight="1" hidden="1">
      <c r="A247" s="155"/>
      <c r="B247" s="155"/>
      <c r="C247" s="179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71"/>
      <c r="P247" s="170"/>
      <c r="Q247" s="170"/>
      <c r="R247" s="170"/>
      <c r="S247" s="170"/>
      <c r="T247" s="170"/>
      <c r="U247" s="166"/>
      <c r="V247" s="166"/>
      <c r="W247" s="166"/>
      <c r="X247" s="166"/>
      <c r="Y247" s="171"/>
      <c r="Z247" s="170"/>
      <c r="AA247" s="170"/>
      <c r="AB247" s="170"/>
      <c r="AC247" s="166">
        <f t="shared" si="34"/>
        <v>0</v>
      </c>
      <c r="AD247" s="166"/>
      <c r="AE247" s="414" t="e">
        <f t="shared" si="35"/>
        <v>#DIV/0!</v>
      </c>
      <c r="AF247" s="166"/>
      <c r="AG247" s="166"/>
      <c r="AH247" s="166"/>
      <c r="AI247" s="172"/>
    </row>
    <row r="248" spans="1:35" s="173" customFormat="1" ht="15.75" hidden="1">
      <c r="A248" s="155"/>
      <c r="B248" s="155"/>
      <c r="C248" s="179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71"/>
      <c r="P248" s="170"/>
      <c r="Q248" s="170"/>
      <c r="R248" s="170"/>
      <c r="S248" s="170"/>
      <c r="T248" s="170"/>
      <c r="U248" s="166"/>
      <c r="V248" s="166"/>
      <c r="W248" s="166"/>
      <c r="X248" s="166"/>
      <c r="Y248" s="171"/>
      <c r="Z248" s="170"/>
      <c r="AA248" s="170"/>
      <c r="AB248" s="170"/>
      <c r="AC248" s="166"/>
      <c r="AD248" s="166"/>
      <c r="AE248" s="414" t="e">
        <f t="shared" si="35"/>
        <v>#DIV/0!</v>
      </c>
      <c r="AF248" s="166"/>
      <c r="AG248" s="166"/>
      <c r="AH248" s="166"/>
      <c r="AI248" s="172"/>
    </row>
    <row r="249" spans="1:35" s="173" customFormat="1" ht="15.75">
      <c r="A249" s="155"/>
      <c r="B249" s="155" t="s">
        <v>161</v>
      </c>
      <c r="C249" s="179" t="s">
        <v>182</v>
      </c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71"/>
      <c r="P249" s="170"/>
      <c r="Q249" s="170"/>
      <c r="R249" s="170"/>
      <c r="S249" s="170"/>
      <c r="T249" s="170"/>
      <c r="U249" s="166">
        <v>6500</v>
      </c>
      <c r="V249" s="166">
        <v>6500</v>
      </c>
      <c r="W249" s="166"/>
      <c r="X249" s="166"/>
      <c r="Y249" s="171"/>
      <c r="Z249" s="170"/>
      <c r="AA249" s="170"/>
      <c r="AB249" s="170"/>
      <c r="AC249" s="166">
        <f t="shared" si="34"/>
        <v>6500</v>
      </c>
      <c r="AD249" s="166">
        <v>9546</v>
      </c>
      <c r="AE249" s="414">
        <f t="shared" si="35"/>
        <v>1.4686153846153847</v>
      </c>
      <c r="AF249" s="166">
        <v>6500</v>
      </c>
      <c r="AG249" s="166"/>
      <c r="AH249" s="166"/>
      <c r="AI249" s="172"/>
    </row>
    <row r="250" spans="1:35" s="173" customFormat="1" ht="15.75">
      <c r="A250" s="155"/>
      <c r="B250" s="155" t="s">
        <v>183</v>
      </c>
      <c r="C250" s="179" t="s">
        <v>184</v>
      </c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71"/>
      <c r="P250" s="170"/>
      <c r="Q250" s="170"/>
      <c r="R250" s="170"/>
      <c r="S250" s="170"/>
      <c r="T250" s="170"/>
      <c r="U250" s="166">
        <v>120000</v>
      </c>
      <c r="V250" s="166">
        <v>120000</v>
      </c>
      <c r="W250" s="166"/>
      <c r="X250" s="166"/>
      <c r="Y250" s="171"/>
      <c r="Z250" s="170"/>
      <c r="AA250" s="170"/>
      <c r="AB250" s="170"/>
      <c r="AC250" s="166">
        <f t="shared" si="34"/>
        <v>120000</v>
      </c>
      <c r="AD250" s="166">
        <v>89820</v>
      </c>
      <c r="AE250" s="414">
        <f t="shared" si="35"/>
        <v>0.7485</v>
      </c>
      <c r="AF250" s="166">
        <v>120000</v>
      </c>
      <c r="AG250" s="166"/>
      <c r="AH250" s="166"/>
      <c r="AI250" s="172"/>
    </row>
    <row r="251" spans="1:35" s="173" customFormat="1" ht="15" customHeight="1">
      <c r="A251" s="155"/>
      <c r="B251" s="155" t="s">
        <v>109</v>
      </c>
      <c r="C251" s="179" t="s">
        <v>88</v>
      </c>
      <c r="D251" s="166"/>
      <c r="E251" s="166"/>
      <c r="F251" s="166"/>
      <c r="G251" s="166"/>
      <c r="H251" s="166"/>
      <c r="I251" s="166">
        <v>12207</v>
      </c>
      <c r="J251" s="166"/>
      <c r="K251" s="166"/>
      <c r="L251" s="166"/>
      <c r="M251" s="166"/>
      <c r="N251" s="171"/>
      <c r="P251" s="170"/>
      <c r="Q251" s="170"/>
      <c r="R251" s="170"/>
      <c r="S251" s="170"/>
      <c r="T251" s="170"/>
      <c r="U251" s="166">
        <v>13545</v>
      </c>
      <c r="V251" s="166">
        <v>13545</v>
      </c>
      <c r="W251" s="166"/>
      <c r="X251" s="166"/>
      <c r="Y251" s="171"/>
      <c r="Z251" s="170"/>
      <c r="AA251" s="170"/>
      <c r="AB251" s="170"/>
      <c r="AC251" s="166">
        <f t="shared" si="34"/>
        <v>13545</v>
      </c>
      <c r="AD251" s="166">
        <v>18108</v>
      </c>
      <c r="AE251" s="414">
        <f t="shared" si="35"/>
        <v>1.3368770764119602</v>
      </c>
      <c r="AF251" s="166">
        <v>13545</v>
      </c>
      <c r="AG251" s="166"/>
      <c r="AH251" s="166"/>
      <c r="AI251" s="172"/>
    </row>
    <row r="252" spans="1:35" s="161" customFormat="1" ht="15.75" customHeight="1" hidden="1">
      <c r="A252" s="155"/>
      <c r="B252" s="155"/>
      <c r="C252" s="156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6"/>
      <c r="P252" s="177"/>
      <c r="Q252" s="177"/>
      <c r="R252" s="177"/>
      <c r="S252" s="177"/>
      <c r="T252" s="177"/>
      <c r="U252" s="175"/>
      <c r="V252" s="175"/>
      <c r="W252" s="175"/>
      <c r="X252" s="175"/>
      <c r="Y252" s="176"/>
      <c r="Z252" s="177"/>
      <c r="AA252" s="177"/>
      <c r="AB252" s="177"/>
      <c r="AC252" s="166">
        <f t="shared" si="34"/>
        <v>0</v>
      </c>
      <c r="AD252" s="166"/>
      <c r="AE252" s="414" t="e">
        <f t="shared" si="35"/>
        <v>#DIV/0!</v>
      </c>
      <c r="AF252" s="175"/>
      <c r="AG252" s="175"/>
      <c r="AH252" s="175"/>
      <c r="AI252" s="178"/>
    </row>
    <row r="253" spans="1:35" s="161" customFormat="1" ht="15.75" customHeight="1" hidden="1">
      <c r="A253" s="155"/>
      <c r="B253" s="155"/>
      <c r="C253" s="179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6"/>
      <c r="P253" s="177"/>
      <c r="Q253" s="177"/>
      <c r="R253" s="177"/>
      <c r="S253" s="177"/>
      <c r="T253" s="177"/>
      <c r="U253" s="175"/>
      <c r="V253" s="175"/>
      <c r="W253" s="175"/>
      <c r="X253" s="175"/>
      <c r="Y253" s="176"/>
      <c r="Z253" s="177"/>
      <c r="AA253" s="177"/>
      <c r="AB253" s="177"/>
      <c r="AC253" s="166">
        <f t="shared" si="34"/>
        <v>0</v>
      </c>
      <c r="AD253" s="166"/>
      <c r="AE253" s="414" t="e">
        <f t="shared" si="35"/>
        <v>#DIV/0!</v>
      </c>
      <c r="AF253" s="175"/>
      <c r="AG253" s="175"/>
      <c r="AH253" s="175"/>
      <c r="AI253" s="178"/>
    </row>
    <row r="254" spans="1:35" s="161" customFormat="1" ht="15.75" customHeight="1" hidden="1">
      <c r="A254" s="155"/>
      <c r="B254" s="155"/>
      <c r="C254" s="179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6"/>
      <c r="P254" s="177"/>
      <c r="Q254" s="177"/>
      <c r="R254" s="177"/>
      <c r="S254" s="177"/>
      <c r="T254" s="177"/>
      <c r="U254" s="175"/>
      <c r="V254" s="175"/>
      <c r="W254" s="175"/>
      <c r="X254" s="175"/>
      <c r="Y254" s="176"/>
      <c r="Z254" s="177"/>
      <c r="AA254" s="177"/>
      <c r="AB254" s="177"/>
      <c r="AC254" s="166">
        <f t="shared" si="34"/>
        <v>0</v>
      </c>
      <c r="AD254" s="166"/>
      <c r="AE254" s="414" t="e">
        <f t="shared" si="35"/>
        <v>#DIV/0!</v>
      </c>
      <c r="AF254" s="175"/>
      <c r="AG254" s="175"/>
      <c r="AH254" s="175"/>
      <c r="AI254" s="178"/>
    </row>
    <row r="255" spans="1:35" s="161" customFormat="1" ht="15.75" customHeight="1" hidden="1">
      <c r="A255" s="155"/>
      <c r="B255" s="155"/>
      <c r="C255" s="179"/>
      <c r="D255" s="175"/>
      <c r="E255" s="175"/>
      <c r="F255" s="175"/>
      <c r="G255" s="175"/>
      <c r="H255" s="175"/>
      <c r="I255" s="175"/>
      <c r="J255" s="175"/>
      <c r="K255" s="228"/>
      <c r="L255" s="228"/>
      <c r="M255" s="175"/>
      <c r="N255" s="176"/>
      <c r="P255" s="177"/>
      <c r="Q255" s="177"/>
      <c r="R255" s="177"/>
      <c r="S255" s="177"/>
      <c r="T255" s="177"/>
      <c r="U255" s="175"/>
      <c r="V255" s="228"/>
      <c r="W255" s="228"/>
      <c r="X255" s="175"/>
      <c r="Y255" s="176"/>
      <c r="Z255" s="177"/>
      <c r="AA255" s="177"/>
      <c r="AB255" s="177"/>
      <c r="AC255" s="166">
        <f t="shared" si="34"/>
        <v>0</v>
      </c>
      <c r="AD255" s="166"/>
      <c r="AE255" s="414" t="e">
        <f t="shared" si="35"/>
        <v>#DIV/0!</v>
      </c>
      <c r="AF255" s="228"/>
      <c r="AG255" s="228"/>
      <c r="AH255" s="175"/>
      <c r="AI255" s="178"/>
    </row>
    <row r="256" spans="1:35" s="161" customFormat="1" ht="15.75" customHeight="1" hidden="1">
      <c r="A256" s="155"/>
      <c r="B256" s="155"/>
      <c r="C256" s="179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6"/>
      <c r="P256" s="177"/>
      <c r="Q256" s="177"/>
      <c r="R256" s="177"/>
      <c r="S256" s="177"/>
      <c r="T256" s="177"/>
      <c r="U256" s="175"/>
      <c r="V256" s="175"/>
      <c r="W256" s="175"/>
      <c r="X256" s="175"/>
      <c r="Y256" s="176"/>
      <c r="Z256" s="177"/>
      <c r="AA256" s="177"/>
      <c r="AB256" s="177"/>
      <c r="AC256" s="166">
        <f t="shared" si="34"/>
        <v>0</v>
      </c>
      <c r="AD256" s="166"/>
      <c r="AE256" s="414" t="e">
        <f t="shared" si="35"/>
        <v>#DIV/0!</v>
      </c>
      <c r="AF256" s="175"/>
      <c r="AG256" s="175"/>
      <c r="AH256" s="175"/>
      <c r="AI256" s="178"/>
    </row>
    <row r="257" spans="1:35" s="161" customFormat="1" ht="15.75" customHeight="1" hidden="1">
      <c r="A257" s="155"/>
      <c r="B257" s="155"/>
      <c r="C257" s="179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6"/>
      <c r="P257" s="177"/>
      <c r="Q257" s="177"/>
      <c r="R257" s="177"/>
      <c r="S257" s="177"/>
      <c r="T257" s="177"/>
      <c r="U257" s="175"/>
      <c r="V257" s="175"/>
      <c r="W257" s="175"/>
      <c r="X257" s="175"/>
      <c r="Y257" s="176"/>
      <c r="Z257" s="177"/>
      <c r="AA257" s="177"/>
      <c r="AB257" s="177"/>
      <c r="AC257" s="166">
        <f t="shared" si="34"/>
        <v>0</v>
      </c>
      <c r="AD257" s="166"/>
      <c r="AE257" s="414" t="e">
        <f t="shared" si="35"/>
        <v>#DIV/0!</v>
      </c>
      <c r="AF257" s="175"/>
      <c r="AG257" s="175"/>
      <c r="AH257" s="175"/>
      <c r="AI257" s="178"/>
    </row>
    <row r="258" spans="1:35" s="161" customFormat="1" ht="15.75" customHeight="1" hidden="1">
      <c r="A258" s="155"/>
      <c r="B258" s="155"/>
      <c r="C258" s="179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6"/>
      <c r="P258" s="177"/>
      <c r="Q258" s="177"/>
      <c r="R258" s="177"/>
      <c r="S258" s="177"/>
      <c r="T258" s="177"/>
      <c r="U258" s="175"/>
      <c r="V258" s="175"/>
      <c r="W258" s="175"/>
      <c r="X258" s="175"/>
      <c r="Y258" s="176"/>
      <c r="Z258" s="177"/>
      <c r="AA258" s="177"/>
      <c r="AB258" s="177"/>
      <c r="AC258" s="166">
        <f t="shared" si="34"/>
        <v>0</v>
      </c>
      <c r="AD258" s="166"/>
      <c r="AE258" s="414" t="e">
        <f t="shared" si="35"/>
        <v>#DIV/0!</v>
      </c>
      <c r="AF258" s="175"/>
      <c r="AG258" s="175"/>
      <c r="AH258" s="175"/>
      <c r="AI258" s="178"/>
    </row>
    <row r="259" spans="1:35" s="161" customFormat="1" ht="15.75" customHeight="1" hidden="1">
      <c r="A259" s="155"/>
      <c r="B259" s="155"/>
      <c r="C259" s="179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6"/>
      <c r="P259" s="177"/>
      <c r="Q259" s="177"/>
      <c r="R259" s="177"/>
      <c r="S259" s="177"/>
      <c r="T259" s="177"/>
      <c r="U259" s="175"/>
      <c r="V259" s="175"/>
      <c r="W259" s="175"/>
      <c r="X259" s="175"/>
      <c r="Y259" s="176"/>
      <c r="Z259" s="177"/>
      <c r="AA259" s="177"/>
      <c r="AB259" s="177"/>
      <c r="AC259" s="166">
        <f t="shared" si="34"/>
        <v>0</v>
      </c>
      <c r="AD259" s="166"/>
      <c r="AE259" s="414" t="e">
        <f t="shared" si="35"/>
        <v>#DIV/0!</v>
      </c>
      <c r="AF259" s="175"/>
      <c r="AG259" s="175"/>
      <c r="AH259" s="175"/>
      <c r="AI259" s="178"/>
    </row>
    <row r="260" spans="1:35" s="161" customFormat="1" ht="15.75" customHeight="1" hidden="1">
      <c r="A260" s="155"/>
      <c r="B260" s="155"/>
      <c r="C260" s="179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6"/>
      <c r="P260" s="177"/>
      <c r="Q260" s="177"/>
      <c r="R260" s="177"/>
      <c r="S260" s="177"/>
      <c r="T260" s="177"/>
      <c r="U260" s="175"/>
      <c r="V260" s="175"/>
      <c r="W260" s="175"/>
      <c r="X260" s="175"/>
      <c r="Y260" s="176"/>
      <c r="Z260" s="177"/>
      <c r="AA260" s="177"/>
      <c r="AB260" s="177"/>
      <c r="AC260" s="166">
        <f t="shared" si="34"/>
        <v>0</v>
      </c>
      <c r="AD260" s="166"/>
      <c r="AE260" s="414" t="e">
        <f t="shared" si="35"/>
        <v>#DIV/0!</v>
      </c>
      <c r="AF260" s="175"/>
      <c r="AG260" s="175"/>
      <c r="AH260" s="175"/>
      <c r="AI260" s="178"/>
    </row>
    <row r="261" spans="1:35" s="161" customFormat="1" ht="15.75" customHeight="1" hidden="1">
      <c r="A261" s="155"/>
      <c r="B261" s="155"/>
      <c r="C261" s="179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6"/>
      <c r="P261" s="177"/>
      <c r="Q261" s="177"/>
      <c r="R261" s="177"/>
      <c r="S261" s="177"/>
      <c r="T261" s="177"/>
      <c r="U261" s="175"/>
      <c r="V261" s="175"/>
      <c r="W261" s="175"/>
      <c r="X261" s="175"/>
      <c r="Y261" s="176"/>
      <c r="Z261" s="177"/>
      <c r="AA261" s="177"/>
      <c r="AB261" s="177"/>
      <c r="AC261" s="166">
        <f t="shared" si="34"/>
        <v>0</v>
      </c>
      <c r="AD261" s="166"/>
      <c r="AE261" s="414" t="e">
        <f t="shared" si="35"/>
        <v>#DIV/0!</v>
      </c>
      <c r="AF261" s="175"/>
      <c r="AG261" s="175"/>
      <c r="AH261" s="175"/>
      <c r="AI261" s="178"/>
    </row>
    <row r="262" spans="1:35" s="161" customFormat="1" ht="15.75" customHeight="1" hidden="1">
      <c r="A262" s="155"/>
      <c r="B262" s="155"/>
      <c r="C262" s="179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6"/>
      <c r="P262" s="177"/>
      <c r="Q262" s="177"/>
      <c r="R262" s="177"/>
      <c r="S262" s="177"/>
      <c r="T262" s="177"/>
      <c r="U262" s="175"/>
      <c r="V262" s="175"/>
      <c r="W262" s="175"/>
      <c r="X262" s="175"/>
      <c r="Y262" s="176"/>
      <c r="Z262" s="177"/>
      <c r="AA262" s="177"/>
      <c r="AB262" s="177"/>
      <c r="AC262" s="166">
        <f t="shared" si="34"/>
        <v>0</v>
      </c>
      <c r="AD262" s="166"/>
      <c r="AE262" s="414" t="e">
        <f t="shared" si="35"/>
        <v>#DIV/0!</v>
      </c>
      <c r="AF262" s="175"/>
      <c r="AG262" s="175"/>
      <c r="AH262" s="175"/>
      <c r="AI262" s="178"/>
    </row>
    <row r="263" spans="1:35" s="161" customFormat="1" ht="15.75" customHeight="1" hidden="1">
      <c r="A263" s="155"/>
      <c r="B263" s="155"/>
      <c r="C263" s="179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6"/>
      <c r="P263" s="177"/>
      <c r="Q263" s="177"/>
      <c r="R263" s="177"/>
      <c r="S263" s="177"/>
      <c r="T263" s="177"/>
      <c r="U263" s="175"/>
      <c r="V263" s="175"/>
      <c r="W263" s="175"/>
      <c r="X263" s="175"/>
      <c r="Y263" s="176"/>
      <c r="Z263" s="177"/>
      <c r="AA263" s="177"/>
      <c r="AB263" s="177"/>
      <c r="AC263" s="166">
        <f t="shared" si="34"/>
        <v>0</v>
      </c>
      <c r="AD263" s="166"/>
      <c r="AE263" s="414" t="e">
        <f t="shared" si="35"/>
        <v>#DIV/0!</v>
      </c>
      <c r="AF263" s="175"/>
      <c r="AG263" s="175"/>
      <c r="AH263" s="175"/>
      <c r="AI263" s="178"/>
    </row>
    <row r="264" spans="1:35" s="161" customFormat="1" ht="15.75" customHeight="1" hidden="1">
      <c r="A264" s="155"/>
      <c r="B264" s="155"/>
      <c r="C264" s="179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6"/>
      <c r="P264" s="177"/>
      <c r="Q264" s="177"/>
      <c r="R264" s="177"/>
      <c r="S264" s="177"/>
      <c r="T264" s="177"/>
      <c r="U264" s="175"/>
      <c r="V264" s="175"/>
      <c r="W264" s="175"/>
      <c r="X264" s="175"/>
      <c r="Y264" s="176"/>
      <c r="Z264" s="177"/>
      <c r="AA264" s="177"/>
      <c r="AB264" s="177"/>
      <c r="AC264" s="166">
        <f t="shared" si="34"/>
        <v>0</v>
      </c>
      <c r="AD264" s="166"/>
      <c r="AE264" s="414" t="e">
        <f t="shared" si="35"/>
        <v>#DIV/0!</v>
      </c>
      <c r="AF264" s="175"/>
      <c r="AG264" s="175"/>
      <c r="AH264" s="175"/>
      <c r="AI264" s="178"/>
    </row>
    <row r="265" spans="1:35" s="161" customFormat="1" ht="15.75" customHeight="1" hidden="1">
      <c r="A265" s="155"/>
      <c r="B265" s="155"/>
      <c r="C265" s="179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6"/>
      <c r="P265" s="177"/>
      <c r="Q265" s="177"/>
      <c r="R265" s="177"/>
      <c r="S265" s="177"/>
      <c r="T265" s="177"/>
      <c r="U265" s="175"/>
      <c r="V265" s="175"/>
      <c r="W265" s="175"/>
      <c r="X265" s="175"/>
      <c r="Y265" s="176"/>
      <c r="Z265" s="177"/>
      <c r="AA265" s="177"/>
      <c r="AB265" s="177"/>
      <c r="AC265" s="166">
        <f t="shared" si="34"/>
        <v>0</v>
      </c>
      <c r="AD265" s="166"/>
      <c r="AE265" s="414" t="e">
        <f t="shared" si="35"/>
        <v>#DIV/0!</v>
      </c>
      <c r="AF265" s="175"/>
      <c r="AG265" s="175"/>
      <c r="AH265" s="175"/>
      <c r="AI265" s="178"/>
    </row>
    <row r="266" spans="1:35" s="161" customFormat="1" ht="15.75" customHeight="1" hidden="1">
      <c r="A266" s="155"/>
      <c r="B266" s="155"/>
      <c r="C266" s="179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6"/>
      <c r="P266" s="177"/>
      <c r="Q266" s="177"/>
      <c r="R266" s="177"/>
      <c r="S266" s="177"/>
      <c r="T266" s="177"/>
      <c r="U266" s="175"/>
      <c r="V266" s="175"/>
      <c r="W266" s="175"/>
      <c r="X266" s="175"/>
      <c r="Y266" s="176"/>
      <c r="Z266" s="177"/>
      <c r="AA266" s="177"/>
      <c r="AB266" s="177"/>
      <c r="AC266" s="166">
        <f t="shared" si="34"/>
        <v>0</v>
      </c>
      <c r="AD266" s="166"/>
      <c r="AE266" s="414" t="e">
        <f t="shared" si="35"/>
        <v>#DIV/0!</v>
      </c>
      <c r="AF266" s="175"/>
      <c r="AG266" s="175"/>
      <c r="AH266" s="175"/>
      <c r="AI266" s="178"/>
    </row>
    <row r="267" spans="1:35" s="161" customFormat="1" ht="15.75" customHeight="1" hidden="1">
      <c r="A267" s="155"/>
      <c r="B267" s="155"/>
      <c r="C267" s="179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6"/>
      <c r="P267" s="177"/>
      <c r="Q267" s="177"/>
      <c r="R267" s="177"/>
      <c r="S267" s="177"/>
      <c r="T267" s="177"/>
      <c r="U267" s="175"/>
      <c r="V267" s="175"/>
      <c r="W267" s="175"/>
      <c r="X267" s="175"/>
      <c r="Y267" s="176"/>
      <c r="Z267" s="177"/>
      <c r="AA267" s="177"/>
      <c r="AB267" s="177"/>
      <c r="AC267" s="166">
        <f t="shared" si="34"/>
        <v>0</v>
      </c>
      <c r="AD267" s="166"/>
      <c r="AE267" s="414" t="e">
        <f t="shared" si="35"/>
        <v>#DIV/0!</v>
      </c>
      <c r="AF267" s="175"/>
      <c r="AG267" s="175"/>
      <c r="AH267" s="175"/>
      <c r="AI267" s="178"/>
    </row>
    <row r="268" spans="1:35" s="161" customFormat="1" ht="15.75" customHeight="1" hidden="1">
      <c r="A268" s="155"/>
      <c r="B268" s="155"/>
      <c r="C268" s="179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6"/>
      <c r="P268" s="177"/>
      <c r="Q268" s="177"/>
      <c r="R268" s="177"/>
      <c r="S268" s="177"/>
      <c r="T268" s="177"/>
      <c r="U268" s="175"/>
      <c r="V268" s="175"/>
      <c r="W268" s="175"/>
      <c r="X268" s="175"/>
      <c r="Y268" s="176"/>
      <c r="Z268" s="177"/>
      <c r="AA268" s="177"/>
      <c r="AB268" s="177"/>
      <c r="AC268" s="166">
        <f t="shared" si="34"/>
        <v>0</v>
      </c>
      <c r="AD268" s="166"/>
      <c r="AE268" s="414" t="e">
        <f t="shared" si="35"/>
        <v>#DIV/0!</v>
      </c>
      <c r="AF268" s="175"/>
      <c r="AG268" s="175"/>
      <c r="AH268" s="175"/>
      <c r="AI268" s="178"/>
    </row>
    <row r="269" spans="1:35" s="161" customFormat="1" ht="15.75" customHeight="1" hidden="1">
      <c r="A269" s="155"/>
      <c r="B269" s="155"/>
      <c r="C269" s="179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6"/>
      <c r="P269" s="177"/>
      <c r="Q269" s="177"/>
      <c r="R269" s="177"/>
      <c r="S269" s="177"/>
      <c r="T269" s="177"/>
      <c r="U269" s="175"/>
      <c r="V269" s="175"/>
      <c r="W269" s="175"/>
      <c r="X269" s="175"/>
      <c r="Y269" s="176"/>
      <c r="Z269" s="177"/>
      <c r="AA269" s="177"/>
      <c r="AB269" s="177"/>
      <c r="AC269" s="166">
        <f t="shared" si="34"/>
        <v>0</v>
      </c>
      <c r="AD269" s="166"/>
      <c r="AE269" s="414" t="e">
        <f t="shared" si="35"/>
        <v>#DIV/0!</v>
      </c>
      <c r="AF269" s="175"/>
      <c r="AG269" s="175"/>
      <c r="AH269" s="175"/>
      <c r="AI269" s="178"/>
    </row>
    <row r="270" spans="1:35" s="173" customFormat="1" ht="51" customHeight="1" hidden="1">
      <c r="A270" s="155"/>
      <c r="B270" s="155"/>
      <c r="C270" s="179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71"/>
      <c r="P270" s="170"/>
      <c r="Q270" s="170"/>
      <c r="R270" s="170"/>
      <c r="S270" s="170"/>
      <c r="T270" s="170"/>
      <c r="U270" s="166"/>
      <c r="V270" s="166"/>
      <c r="W270" s="166"/>
      <c r="X270" s="166"/>
      <c r="Y270" s="171"/>
      <c r="Z270" s="170"/>
      <c r="AA270" s="170"/>
      <c r="AB270" s="170"/>
      <c r="AC270" s="166"/>
      <c r="AD270" s="166"/>
      <c r="AE270" s="414" t="e">
        <f t="shared" si="35"/>
        <v>#DIV/0!</v>
      </c>
      <c r="AF270" s="166"/>
      <c r="AG270" s="166"/>
      <c r="AH270" s="166"/>
      <c r="AI270" s="172"/>
    </row>
    <row r="271" spans="1:35" s="173" customFormat="1" ht="18.75" customHeight="1">
      <c r="A271" s="155"/>
      <c r="B271" s="155" t="s">
        <v>210</v>
      </c>
      <c r="C271" s="179" t="s">
        <v>211</v>
      </c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71"/>
      <c r="P271" s="170"/>
      <c r="Q271" s="170"/>
      <c r="R271" s="170"/>
      <c r="S271" s="170"/>
      <c r="T271" s="170"/>
      <c r="U271" s="166"/>
      <c r="V271" s="166"/>
      <c r="W271" s="166"/>
      <c r="X271" s="166"/>
      <c r="Y271" s="171"/>
      <c r="Z271" s="170"/>
      <c r="AA271" s="170"/>
      <c r="AB271" s="170"/>
      <c r="AC271" s="166">
        <v>0</v>
      </c>
      <c r="AD271" s="166">
        <v>256163</v>
      </c>
      <c r="AE271" s="452" t="s">
        <v>225</v>
      </c>
      <c r="AF271" s="166"/>
      <c r="AG271" s="166"/>
      <c r="AH271" s="166"/>
      <c r="AI271" s="172"/>
    </row>
    <row r="272" spans="1:35" s="208" customFormat="1" ht="22.5" customHeight="1">
      <c r="A272" s="147"/>
      <c r="B272" s="147" t="s">
        <v>67</v>
      </c>
      <c r="C272" s="162" t="s">
        <v>26</v>
      </c>
      <c r="D272" s="204">
        <f>SUM(D273:D276)</f>
        <v>0</v>
      </c>
      <c r="E272" s="204">
        <f>SUM(E273:E276)</f>
        <v>0</v>
      </c>
      <c r="F272" s="204">
        <f>SUM(F273:F276)</f>
        <v>0</v>
      </c>
      <c r="G272" s="204">
        <f>SUM(G273:G276)</f>
        <v>0</v>
      </c>
      <c r="H272" s="204">
        <f>SUM(H273:H276)</f>
        <v>0</v>
      </c>
      <c r="I272" s="204">
        <f>SUM(I273+I284)</f>
        <v>33623</v>
      </c>
      <c r="J272" s="204"/>
      <c r="K272" s="204"/>
      <c r="L272" s="204"/>
      <c r="M272" s="204"/>
      <c r="N272" s="204">
        <f aca="true" t="shared" si="36" ref="N272:AH272">SUM(N273:N284)</f>
        <v>0</v>
      </c>
      <c r="O272" s="204">
        <f t="shared" si="36"/>
        <v>0</v>
      </c>
      <c r="P272" s="204">
        <f t="shared" si="36"/>
        <v>0</v>
      </c>
      <c r="Q272" s="204">
        <f t="shared" si="36"/>
        <v>0</v>
      </c>
      <c r="R272" s="204">
        <f t="shared" si="36"/>
        <v>0</v>
      </c>
      <c r="S272" s="204">
        <f t="shared" si="36"/>
        <v>0</v>
      </c>
      <c r="T272" s="204">
        <f t="shared" si="36"/>
        <v>0</v>
      </c>
      <c r="U272" s="204">
        <f aca="true" t="shared" si="37" ref="U272:AB272">SUM(U273:U284)</f>
        <v>25086</v>
      </c>
      <c r="V272" s="204">
        <f t="shared" si="37"/>
        <v>0</v>
      </c>
      <c r="W272" s="204">
        <f t="shared" si="37"/>
        <v>6413</v>
      </c>
      <c r="X272" s="204">
        <f t="shared" si="37"/>
        <v>18673</v>
      </c>
      <c r="Y272" s="204">
        <f t="shared" si="37"/>
        <v>0</v>
      </c>
      <c r="Z272" s="204">
        <f t="shared" si="37"/>
        <v>0</v>
      </c>
      <c r="AA272" s="204">
        <f t="shared" si="37"/>
        <v>0</v>
      </c>
      <c r="AB272" s="204">
        <f t="shared" si="37"/>
        <v>0</v>
      </c>
      <c r="AC272" s="204">
        <f t="shared" si="36"/>
        <v>25086</v>
      </c>
      <c r="AD272" s="204">
        <f t="shared" si="36"/>
        <v>25086</v>
      </c>
      <c r="AE272" s="413">
        <f>SUM(AD272/AC272)</f>
        <v>1</v>
      </c>
      <c r="AF272" s="204">
        <f t="shared" si="36"/>
        <v>0</v>
      </c>
      <c r="AG272" s="204">
        <f t="shared" si="36"/>
        <v>6413</v>
      </c>
      <c r="AH272" s="204">
        <f t="shared" si="36"/>
        <v>18673</v>
      </c>
      <c r="AI272" s="207"/>
    </row>
    <row r="273" spans="1:35" s="173" customFormat="1" ht="69" customHeight="1">
      <c r="A273" s="155"/>
      <c r="B273" s="155" t="s">
        <v>102</v>
      </c>
      <c r="C273" s="156" t="s">
        <v>74</v>
      </c>
      <c r="D273" s="166"/>
      <c r="E273" s="166"/>
      <c r="F273" s="166"/>
      <c r="G273" s="166"/>
      <c r="H273" s="166"/>
      <c r="I273" s="166">
        <v>18687</v>
      </c>
      <c r="J273" s="166"/>
      <c r="K273" s="166"/>
      <c r="L273" s="166"/>
      <c r="M273" s="166"/>
      <c r="N273" s="167"/>
      <c r="O273" s="168"/>
      <c r="P273" s="169"/>
      <c r="Q273" s="170"/>
      <c r="R273" s="170"/>
      <c r="S273" s="170"/>
      <c r="T273" s="170"/>
      <c r="U273" s="166">
        <v>18673</v>
      </c>
      <c r="V273" s="166"/>
      <c r="W273" s="166"/>
      <c r="X273" s="166">
        <v>18673</v>
      </c>
      <c r="Y273" s="171"/>
      <c r="Z273" s="170"/>
      <c r="AA273" s="170"/>
      <c r="AB273" s="170"/>
      <c r="AC273" s="166">
        <f aca="true" t="shared" si="38" ref="AC273:AC284">SUM(U273-AA273+AB273)</f>
        <v>18673</v>
      </c>
      <c r="AD273" s="166">
        <v>18673</v>
      </c>
      <c r="AE273" s="414">
        <f aca="true" t="shared" si="39" ref="AE273:AE284">SUM(AD273/AC273)</f>
        <v>1</v>
      </c>
      <c r="AF273" s="166"/>
      <c r="AG273" s="166"/>
      <c r="AH273" s="166">
        <v>18673</v>
      </c>
      <c r="AI273" s="172"/>
    </row>
    <row r="274" spans="1:35" s="161" customFormat="1" ht="15.75" customHeight="1" hidden="1">
      <c r="A274" s="155"/>
      <c r="B274" s="155"/>
      <c r="C274" s="156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6"/>
      <c r="P274" s="177"/>
      <c r="Q274" s="177"/>
      <c r="R274" s="177"/>
      <c r="S274" s="177"/>
      <c r="T274" s="177"/>
      <c r="U274" s="166"/>
      <c r="V274" s="175"/>
      <c r="W274" s="175"/>
      <c r="X274" s="175"/>
      <c r="Y274" s="176"/>
      <c r="Z274" s="177"/>
      <c r="AA274" s="177"/>
      <c r="AB274" s="177"/>
      <c r="AC274" s="166">
        <f t="shared" si="38"/>
        <v>0</v>
      </c>
      <c r="AD274" s="166"/>
      <c r="AE274" s="414" t="e">
        <f t="shared" si="39"/>
        <v>#DIV/0!</v>
      </c>
      <c r="AF274" s="175"/>
      <c r="AG274" s="175"/>
      <c r="AH274" s="175"/>
      <c r="AI274" s="178"/>
    </row>
    <row r="275" spans="1:35" s="161" customFormat="1" ht="15.75" customHeight="1" hidden="1">
      <c r="A275" s="155"/>
      <c r="B275" s="155"/>
      <c r="C275" s="179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6"/>
      <c r="P275" s="177"/>
      <c r="Q275" s="177"/>
      <c r="R275" s="177"/>
      <c r="S275" s="177"/>
      <c r="T275" s="177"/>
      <c r="U275" s="166"/>
      <c r="V275" s="175"/>
      <c r="W275" s="175"/>
      <c r="X275" s="175"/>
      <c r="Y275" s="176"/>
      <c r="Z275" s="177"/>
      <c r="AA275" s="177"/>
      <c r="AB275" s="177"/>
      <c r="AC275" s="166">
        <f t="shared" si="38"/>
        <v>0</v>
      </c>
      <c r="AD275" s="166"/>
      <c r="AE275" s="414" t="e">
        <f t="shared" si="39"/>
        <v>#DIV/0!</v>
      </c>
      <c r="AF275" s="175"/>
      <c r="AG275" s="175"/>
      <c r="AH275" s="175"/>
      <c r="AI275" s="178"/>
    </row>
    <row r="276" spans="1:35" s="161" customFormat="1" ht="15.75" customHeight="1" hidden="1">
      <c r="A276" s="155"/>
      <c r="B276" s="155"/>
      <c r="C276" s="156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6"/>
      <c r="P276" s="177"/>
      <c r="Q276" s="177"/>
      <c r="R276" s="177"/>
      <c r="S276" s="177"/>
      <c r="T276" s="177"/>
      <c r="U276" s="166"/>
      <c r="V276" s="175"/>
      <c r="W276" s="175"/>
      <c r="X276" s="175"/>
      <c r="Y276" s="176"/>
      <c r="Z276" s="177"/>
      <c r="AA276" s="177"/>
      <c r="AB276" s="177"/>
      <c r="AC276" s="166">
        <f t="shared" si="38"/>
        <v>0</v>
      </c>
      <c r="AD276" s="166"/>
      <c r="AE276" s="414" t="e">
        <f t="shared" si="39"/>
        <v>#DIV/0!</v>
      </c>
      <c r="AF276" s="175"/>
      <c r="AG276" s="175"/>
      <c r="AH276" s="175"/>
      <c r="AI276" s="178"/>
    </row>
    <row r="277" spans="1:35" s="161" customFormat="1" ht="15.75" customHeight="1" hidden="1">
      <c r="A277" s="155"/>
      <c r="B277" s="155"/>
      <c r="C277" s="179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6"/>
      <c r="P277" s="177"/>
      <c r="Q277" s="177"/>
      <c r="R277" s="177"/>
      <c r="S277" s="177"/>
      <c r="T277" s="177"/>
      <c r="U277" s="166"/>
      <c r="V277" s="175"/>
      <c r="W277" s="175"/>
      <c r="X277" s="175"/>
      <c r="Y277" s="176"/>
      <c r="Z277" s="177"/>
      <c r="AA277" s="177"/>
      <c r="AB277" s="177"/>
      <c r="AC277" s="166">
        <f t="shared" si="38"/>
        <v>0</v>
      </c>
      <c r="AD277" s="166"/>
      <c r="AE277" s="414" t="e">
        <f t="shared" si="39"/>
        <v>#DIV/0!</v>
      </c>
      <c r="AF277" s="175"/>
      <c r="AG277" s="175"/>
      <c r="AH277" s="175"/>
      <c r="AI277" s="178"/>
    </row>
    <row r="278" spans="1:35" s="161" customFormat="1" ht="15.75" customHeight="1" hidden="1">
      <c r="A278" s="155"/>
      <c r="B278" s="155"/>
      <c r="C278" s="179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6"/>
      <c r="P278" s="177"/>
      <c r="Q278" s="177"/>
      <c r="R278" s="177"/>
      <c r="S278" s="177"/>
      <c r="T278" s="177"/>
      <c r="U278" s="166"/>
      <c r="V278" s="175"/>
      <c r="W278" s="175"/>
      <c r="X278" s="175"/>
      <c r="Y278" s="176"/>
      <c r="Z278" s="177"/>
      <c r="AA278" s="177"/>
      <c r="AB278" s="177"/>
      <c r="AC278" s="166">
        <f t="shared" si="38"/>
        <v>0</v>
      </c>
      <c r="AD278" s="166"/>
      <c r="AE278" s="414" t="e">
        <f t="shared" si="39"/>
        <v>#DIV/0!</v>
      </c>
      <c r="AF278" s="175"/>
      <c r="AG278" s="175"/>
      <c r="AH278" s="175"/>
      <c r="AI278" s="178"/>
    </row>
    <row r="279" spans="1:35" s="161" customFormat="1" ht="15.75" customHeight="1" hidden="1">
      <c r="A279" s="155"/>
      <c r="B279" s="155"/>
      <c r="C279" s="179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6"/>
      <c r="P279" s="177"/>
      <c r="Q279" s="177"/>
      <c r="R279" s="177"/>
      <c r="S279" s="177"/>
      <c r="T279" s="177"/>
      <c r="U279" s="166"/>
      <c r="V279" s="175"/>
      <c r="W279" s="175"/>
      <c r="X279" s="175"/>
      <c r="Y279" s="176"/>
      <c r="Z279" s="177"/>
      <c r="AA279" s="177"/>
      <c r="AB279" s="177"/>
      <c r="AC279" s="166">
        <f t="shared" si="38"/>
        <v>0</v>
      </c>
      <c r="AD279" s="166"/>
      <c r="AE279" s="414" t="e">
        <f t="shared" si="39"/>
        <v>#DIV/0!</v>
      </c>
      <c r="AF279" s="175"/>
      <c r="AG279" s="175"/>
      <c r="AH279" s="175"/>
      <c r="AI279" s="178"/>
    </row>
    <row r="280" spans="1:35" s="161" customFormat="1" ht="15.75" customHeight="1" hidden="1">
      <c r="A280" s="155"/>
      <c r="B280" s="155"/>
      <c r="C280" s="156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6"/>
      <c r="P280" s="177"/>
      <c r="Q280" s="177"/>
      <c r="R280" s="177"/>
      <c r="S280" s="177"/>
      <c r="T280" s="177"/>
      <c r="U280" s="166"/>
      <c r="V280" s="175"/>
      <c r="W280" s="175"/>
      <c r="X280" s="175"/>
      <c r="Y280" s="176"/>
      <c r="Z280" s="177"/>
      <c r="AA280" s="177"/>
      <c r="AB280" s="177"/>
      <c r="AC280" s="166">
        <f t="shared" si="38"/>
        <v>0</v>
      </c>
      <c r="AD280" s="166"/>
      <c r="AE280" s="414" t="e">
        <f t="shared" si="39"/>
        <v>#DIV/0!</v>
      </c>
      <c r="AF280" s="175"/>
      <c r="AG280" s="175"/>
      <c r="AH280" s="175"/>
      <c r="AI280" s="178"/>
    </row>
    <row r="281" spans="1:35" s="161" customFormat="1" ht="15.75" customHeight="1" hidden="1">
      <c r="A281" s="155"/>
      <c r="B281" s="155"/>
      <c r="C281" s="179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6"/>
      <c r="P281" s="177"/>
      <c r="Q281" s="177"/>
      <c r="R281" s="177"/>
      <c r="S281" s="177"/>
      <c r="T281" s="177"/>
      <c r="U281" s="166"/>
      <c r="V281" s="175"/>
      <c r="W281" s="175"/>
      <c r="X281" s="175"/>
      <c r="Y281" s="176"/>
      <c r="Z281" s="177"/>
      <c r="AA281" s="177"/>
      <c r="AB281" s="177"/>
      <c r="AC281" s="166">
        <f t="shared" si="38"/>
        <v>0</v>
      </c>
      <c r="AD281" s="166"/>
      <c r="AE281" s="414" t="e">
        <f t="shared" si="39"/>
        <v>#DIV/0!</v>
      </c>
      <c r="AF281" s="175"/>
      <c r="AG281" s="175"/>
      <c r="AH281" s="175"/>
      <c r="AI281" s="178"/>
    </row>
    <row r="282" spans="1:35" s="161" customFormat="1" ht="15.75" customHeight="1" hidden="1">
      <c r="A282" s="155"/>
      <c r="B282" s="155"/>
      <c r="C282" s="179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6"/>
      <c r="P282" s="177"/>
      <c r="Q282" s="177"/>
      <c r="R282" s="177"/>
      <c r="S282" s="177"/>
      <c r="T282" s="177"/>
      <c r="U282" s="166"/>
      <c r="V282" s="175"/>
      <c r="W282" s="175"/>
      <c r="X282" s="175"/>
      <c r="Y282" s="176"/>
      <c r="Z282" s="177"/>
      <c r="AA282" s="177"/>
      <c r="AB282" s="177"/>
      <c r="AC282" s="166">
        <f t="shared" si="38"/>
        <v>0</v>
      </c>
      <c r="AD282" s="166"/>
      <c r="AE282" s="414" t="e">
        <f t="shared" si="39"/>
        <v>#DIV/0!</v>
      </c>
      <c r="AF282" s="175"/>
      <c r="AG282" s="175"/>
      <c r="AH282" s="175"/>
      <c r="AI282" s="178"/>
    </row>
    <row r="283" spans="1:35" s="161" customFormat="1" ht="15.75" customHeight="1" hidden="1">
      <c r="A283" s="155"/>
      <c r="B283" s="155"/>
      <c r="C283" s="179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6"/>
      <c r="P283" s="177"/>
      <c r="Q283" s="177"/>
      <c r="R283" s="177"/>
      <c r="S283" s="177"/>
      <c r="T283" s="177"/>
      <c r="U283" s="166"/>
      <c r="V283" s="175"/>
      <c r="W283" s="175"/>
      <c r="X283" s="175"/>
      <c r="Y283" s="176"/>
      <c r="Z283" s="177"/>
      <c r="AA283" s="177"/>
      <c r="AB283" s="177"/>
      <c r="AC283" s="166">
        <f t="shared" si="38"/>
        <v>0</v>
      </c>
      <c r="AD283" s="166"/>
      <c r="AE283" s="414" t="e">
        <f t="shared" si="39"/>
        <v>#DIV/0!</v>
      </c>
      <c r="AF283" s="175"/>
      <c r="AG283" s="175"/>
      <c r="AH283" s="175"/>
      <c r="AI283" s="178"/>
    </row>
    <row r="284" spans="1:35" s="173" customFormat="1" ht="57" customHeight="1">
      <c r="A284" s="155"/>
      <c r="B284" s="155" t="s">
        <v>111</v>
      </c>
      <c r="C284" s="156" t="s">
        <v>77</v>
      </c>
      <c r="D284" s="166"/>
      <c r="E284" s="166"/>
      <c r="F284" s="166"/>
      <c r="G284" s="166"/>
      <c r="H284" s="166"/>
      <c r="I284" s="166">
        <v>14936</v>
      </c>
      <c r="J284" s="166"/>
      <c r="K284" s="166"/>
      <c r="L284" s="166"/>
      <c r="M284" s="166"/>
      <c r="N284" s="171"/>
      <c r="P284" s="170"/>
      <c r="Q284" s="170"/>
      <c r="R284" s="170"/>
      <c r="S284" s="170"/>
      <c r="T284" s="170"/>
      <c r="U284" s="166">
        <v>6413</v>
      </c>
      <c r="V284" s="166"/>
      <c r="W284" s="166">
        <v>6413</v>
      </c>
      <c r="X284" s="166"/>
      <c r="Y284" s="171"/>
      <c r="Z284" s="170"/>
      <c r="AA284" s="170"/>
      <c r="AB284" s="170"/>
      <c r="AC284" s="166">
        <f t="shared" si="38"/>
        <v>6413</v>
      </c>
      <c r="AD284" s="166">
        <v>6413</v>
      </c>
      <c r="AE284" s="414">
        <f t="shared" si="39"/>
        <v>1</v>
      </c>
      <c r="AF284" s="166"/>
      <c r="AG284" s="166">
        <v>6413</v>
      </c>
      <c r="AH284" s="166"/>
      <c r="AI284" s="172"/>
    </row>
    <row r="285" spans="1:35" s="161" customFormat="1" ht="15.75" customHeight="1" hidden="1">
      <c r="A285" s="155"/>
      <c r="B285" s="155"/>
      <c r="C285" s="179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6"/>
      <c r="P285" s="177"/>
      <c r="Q285" s="177"/>
      <c r="R285" s="177"/>
      <c r="S285" s="177"/>
      <c r="T285" s="177"/>
      <c r="U285" s="175"/>
      <c r="V285" s="175"/>
      <c r="W285" s="175"/>
      <c r="X285" s="175"/>
      <c r="Y285" s="176"/>
      <c r="Z285" s="177"/>
      <c r="AA285" s="177"/>
      <c r="AB285" s="177"/>
      <c r="AC285" s="175"/>
      <c r="AD285" s="175"/>
      <c r="AE285" s="415"/>
      <c r="AF285" s="175"/>
      <c r="AG285" s="175"/>
      <c r="AH285" s="175"/>
      <c r="AI285" s="178"/>
    </row>
    <row r="286" spans="1:35" s="161" customFormat="1" ht="15.75" customHeight="1" hidden="1">
      <c r="A286" s="155"/>
      <c r="B286" s="155"/>
      <c r="C286" s="156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6"/>
      <c r="P286" s="177"/>
      <c r="Q286" s="177"/>
      <c r="R286" s="177"/>
      <c r="S286" s="177"/>
      <c r="T286" s="177"/>
      <c r="U286" s="175"/>
      <c r="V286" s="175"/>
      <c r="W286" s="175"/>
      <c r="X286" s="175"/>
      <c r="Y286" s="176"/>
      <c r="Z286" s="177"/>
      <c r="AA286" s="177"/>
      <c r="AB286" s="177"/>
      <c r="AC286" s="175"/>
      <c r="AD286" s="175"/>
      <c r="AE286" s="415"/>
      <c r="AF286" s="175"/>
      <c r="AG286" s="175"/>
      <c r="AH286" s="175"/>
      <c r="AI286" s="178"/>
    </row>
    <row r="287" spans="1:35" s="161" customFormat="1" ht="30" customHeight="1" hidden="1" thickBot="1">
      <c r="A287" s="155"/>
      <c r="B287" s="238"/>
      <c r="C287" s="239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1"/>
      <c r="Z287" s="242"/>
      <c r="AA287" s="242"/>
      <c r="AB287" s="242"/>
      <c r="AC287" s="240"/>
      <c r="AD287" s="240"/>
      <c r="AE287" s="424"/>
      <c r="AF287" s="240"/>
      <c r="AG287" s="240"/>
      <c r="AH287" s="240"/>
      <c r="AI287" s="178"/>
    </row>
    <row r="288" spans="1:35" s="161" customFormat="1" ht="21" customHeight="1" hidden="1">
      <c r="A288" s="155"/>
      <c r="B288" s="243"/>
      <c r="C288" s="244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6"/>
      <c r="Z288" s="247"/>
      <c r="AA288" s="247"/>
      <c r="AB288" s="247"/>
      <c r="AC288" s="245"/>
      <c r="AD288" s="245"/>
      <c r="AE288" s="425"/>
      <c r="AF288" s="245"/>
      <c r="AG288" s="245"/>
      <c r="AH288" s="245"/>
      <c r="AI288" s="178"/>
    </row>
    <row r="289" spans="1:35" s="173" customFormat="1" ht="55.5" customHeight="1" hidden="1">
      <c r="A289" s="155"/>
      <c r="B289" s="155"/>
      <c r="C289" s="15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7"/>
      <c r="O289" s="168"/>
      <c r="P289" s="169"/>
      <c r="Q289" s="170"/>
      <c r="R289" s="170"/>
      <c r="S289" s="170"/>
      <c r="T289" s="170"/>
      <c r="U289" s="166"/>
      <c r="V289" s="166"/>
      <c r="W289" s="166"/>
      <c r="X289" s="166"/>
      <c r="Y289" s="171"/>
      <c r="Z289" s="170"/>
      <c r="AA289" s="170"/>
      <c r="AB289" s="170"/>
      <c r="AC289" s="166"/>
      <c r="AD289" s="166"/>
      <c r="AE289" s="414"/>
      <c r="AF289" s="166"/>
      <c r="AG289" s="166"/>
      <c r="AH289" s="166"/>
      <c r="AI289" s="172"/>
    </row>
    <row r="290" spans="1:35" s="257" customFormat="1" ht="28.5" customHeight="1" hidden="1" thickBot="1">
      <c r="A290" s="248"/>
      <c r="B290" s="249"/>
      <c r="C290" s="250"/>
      <c r="D290" s="251"/>
      <c r="E290" s="251"/>
      <c r="F290" s="251"/>
      <c r="G290" s="251"/>
      <c r="H290" s="251"/>
      <c r="I290" s="252"/>
      <c r="J290" s="251"/>
      <c r="K290" s="251"/>
      <c r="L290" s="251"/>
      <c r="M290" s="251"/>
      <c r="N290" s="253"/>
      <c r="O290" s="254"/>
      <c r="P290" s="255"/>
      <c r="Q290" s="255"/>
      <c r="R290" s="255"/>
      <c r="S290" s="255"/>
      <c r="T290" s="255"/>
      <c r="U290" s="251"/>
      <c r="V290" s="251"/>
      <c r="W290" s="251"/>
      <c r="X290" s="251"/>
      <c r="Y290" s="253"/>
      <c r="Z290" s="255"/>
      <c r="AA290" s="255"/>
      <c r="AB290" s="255"/>
      <c r="AC290" s="251"/>
      <c r="AD290" s="251"/>
      <c r="AE290" s="426"/>
      <c r="AF290" s="251"/>
      <c r="AG290" s="251"/>
      <c r="AH290" s="251"/>
      <c r="AI290" s="256"/>
    </row>
    <row r="291" spans="1:35" s="263" customFormat="1" ht="22.5" customHeight="1" hidden="1">
      <c r="A291" s="258"/>
      <c r="B291" s="243"/>
      <c r="C291" s="259"/>
      <c r="D291" s="260"/>
      <c r="E291" s="260"/>
      <c r="F291" s="260"/>
      <c r="G291" s="260"/>
      <c r="H291" s="260"/>
      <c r="I291" s="261"/>
      <c r="J291" s="260"/>
      <c r="K291" s="260"/>
      <c r="L291" s="260"/>
      <c r="M291" s="260"/>
      <c r="N291" s="262"/>
      <c r="P291" s="264"/>
      <c r="Q291" s="264"/>
      <c r="R291" s="264"/>
      <c r="S291" s="264"/>
      <c r="T291" s="264"/>
      <c r="U291" s="260"/>
      <c r="V291" s="260"/>
      <c r="W291" s="260"/>
      <c r="X291" s="260"/>
      <c r="Y291" s="262"/>
      <c r="Z291" s="264"/>
      <c r="AA291" s="264"/>
      <c r="AB291" s="264"/>
      <c r="AC291" s="260"/>
      <c r="AD291" s="260"/>
      <c r="AE291" s="427"/>
      <c r="AF291" s="260"/>
      <c r="AG291" s="260"/>
      <c r="AH291" s="260"/>
      <c r="AI291" s="265"/>
    </row>
    <row r="292" spans="1:35" s="168" customFormat="1" ht="15.75" customHeight="1" hidden="1">
      <c r="A292" s="266"/>
      <c r="B292" s="266"/>
      <c r="C292" s="267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167"/>
      <c r="P292" s="169"/>
      <c r="Q292" s="169"/>
      <c r="R292" s="169"/>
      <c r="S292" s="169"/>
      <c r="T292" s="169"/>
      <c r="U292" s="268"/>
      <c r="V292" s="268"/>
      <c r="W292" s="268"/>
      <c r="X292" s="268"/>
      <c r="Y292" s="167"/>
      <c r="Z292" s="169"/>
      <c r="AA292" s="169"/>
      <c r="AB292" s="169"/>
      <c r="AC292" s="268"/>
      <c r="AD292" s="268"/>
      <c r="AE292" s="428"/>
      <c r="AF292" s="268"/>
      <c r="AG292" s="268"/>
      <c r="AH292" s="268"/>
      <c r="AI292" s="269"/>
    </row>
    <row r="293" spans="1:35" s="145" customFormat="1" ht="42.75" customHeight="1" thickBot="1">
      <c r="A293" s="237"/>
      <c r="B293" s="237"/>
      <c r="C293" s="224" t="s">
        <v>46</v>
      </c>
      <c r="D293" s="212">
        <f>SUM(D294+D335)</f>
        <v>650000</v>
      </c>
      <c r="E293" s="212">
        <f>SUM(E294+E335)</f>
        <v>0</v>
      </c>
      <c r="F293" s="212">
        <f>SUM(F294+F335)</f>
        <v>650000</v>
      </c>
      <c r="G293" s="212">
        <f>SUM(G294+G335)</f>
        <v>0</v>
      </c>
      <c r="H293" s="212">
        <f>SUM(H294+H335)</f>
        <v>0</v>
      </c>
      <c r="I293" s="212" t="e">
        <f>SUM(I335+#REF!)</f>
        <v>#REF!</v>
      </c>
      <c r="J293" s="212"/>
      <c r="K293" s="212"/>
      <c r="L293" s="212"/>
      <c r="M293" s="212"/>
      <c r="N293" s="212">
        <f aca="true" t="shared" si="40" ref="N293:AH293">SUM(N294+N335+N367)</f>
        <v>0</v>
      </c>
      <c r="O293" s="212">
        <f t="shared" si="40"/>
        <v>0</v>
      </c>
      <c r="P293" s="212">
        <f t="shared" si="40"/>
        <v>0</v>
      </c>
      <c r="Q293" s="212">
        <f t="shared" si="40"/>
        <v>0</v>
      </c>
      <c r="R293" s="212">
        <f t="shared" si="40"/>
        <v>0</v>
      </c>
      <c r="S293" s="212">
        <f t="shared" si="40"/>
        <v>0</v>
      </c>
      <c r="T293" s="212">
        <f t="shared" si="40"/>
        <v>0</v>
      </c>
      <c r="U293" s="212">
        <f aca="true" t="shared" si="41" ref="U293:AB293">SUM(U294+U335+U367)</f>
        <v>4055814</v>
      </c>
      <c r="V293" s="212">
        <f t="shared" si="41"/>
        <v>65937</v>
      </c>
      <c r="W293" s="212">
        <f t="shared" si="41"/>
        <v>0</v>
      </c>
      <c r="X293" s="212">
        <f t="shared" si="41"/>
        <v>3989877</v>
      </c>
      <c r="Y293" s="212">
        <f t="shared" si="41"/>
        <v>0</v>
      </c>
      <c r="Z293" s="212">
        <f t="shared" si="41"/>
        <v>0</v>
      </c>
      <c r="AA293" s="212">
        <f t="shared" si="41"/>
        <v>0</v>
      </c>
      <c r="AB293" s="212">
        <f t="shared" si="41"/>
        <v>0</v>
      </c>
      <c r="AC293" s="212">
        <f t="shared" si="40"/>
        <v>4055814</v>
      </c>
      <c r="AD293" s="212">
        <f>SUM(AD294+AD335+AD367)</f>
        <v>4059519</v>
      </c>
      <c r="AE293" s="410">
        <f>SUM(AD293/AC293)</f>
        <v>1.000913503429891</v>
      </c>
      <c r="AF293" s="212">
        <f t="shared" si="40"/>
        <v>65937</v>
      </c>
      <c r="AG293" s="212">
        <f t="shared" si="40"/>
        <v>0</v>
      </c>
      <c r="AH293" s="212">
        <f t="shared" si="40"/>
        <v>3989877</v>
      </c>
      <c r="AI293" s="215"/>
    </row>
    <row r="294" spans="1:35" s="208" customFormat="1" ht="17.25" customHeight="1" hidden="1">
      <c r="A294" s="147"/>
      <c r="B294" s="147"/>
      <c r="C294" s="162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5"/>
      <c r="Z294" s="206"/>
      <c r="AA294" s="204"/>
      <c r="AB294" s="204"/>
      <c r="AC294" s="204"/>
      <c r="AD294" s="204"/>
      <c r="AE294" s="418"/>
      <c r="AF294" s="204"/>
      <c r="AG294" s="204"/>
      <c r="AH294" s="204"/>
      <c r="AI294" s="207"/>
    </row>
    <row r="295" spans="1:35" s="173" customFormat="1" ht="15" customHeight="1" hidden="1">
      <c r="A295" s="155"/>
      <c r="B295" s="155"/>
      <c r="C295" s="179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72"/>
      <c r="P295" s="166"/>
      <c r="Q295" s="166"/>
      <c r="R295" s="166"/>
      <c r="S295" s="166"/>
      <c r="T295" s="166"/>
      <c r="U295" s="166"/>
      <c r="V295" s="166"/>
      <c r="W295" s="166"/>
      <c r="X295" s="166"/>
      <c r="Y295" s="270"/>
      <c r="Z295" s="271"/>
      <c r="AA295" s="166"/>
      <c r="AB295" s="166"/>
      <c r="AC295" s="166"/>
      <c r="AD295" s="166"/>
      <c r="AE295" s="414"/>
      <c r="AF295" s="166"/>
      <c r="AG295" s="166"/>
      <c r="AH295" s="166"/>
      <c r="AI295" s="172"/>
    </row>
    <row r="296" spans="1:35" s="173" customFormat="1" ht="55.5" customHeight="1" hidden="1">
      <c r="A296" s="155"/>
      <c r="B296" s="155"/>
      <c r="C296" s="15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7"/>
      <c r="O296" s="168"/>
      <c r="P296" s="169"/>
      <c r="Q296" s="170"/>
      <c r="R296" s="170"/>
      <c r="S296" s="166"/>
      <c r="T296" s="166"/>
      <c r="U296" s="166"/>
      <c r="V296" s="166"/>
      <c r="W296" s="166"/>
      <c r="X296" s="166"/>
      <c r="Y296" s="270"/>
      <c r="Z296" s="271"/>
      <c r="AA296" s="166"/>
      <c r="AB296" s="166"/>
      <c r="AC296" s="166"/>
      <c r="AD296" s="166"/>
      <c r="AE296" s="414"/>
      <c r="AF296" s="166"/>
      <c r="AG296" s="166"/>
      <c r="AH296" s="166"/>
      <c r="AI296" s="172"/>
    </row>
    <row r="297" spans="1:35" s="161" customFormat="1" ht="15.75" customHeight="1" hidden="1">
      <c r="A297" s="155"/>
      <c r="B297" s="155"/>
      <c r="C297" s="179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6"/>
      <c r="P297" s="177"/>
      <c r="Q297" s="177"/>
      <c r="R297" s="177"/>
      <c r="S297" s="175"/>
      <c r="T297" s="175"/>
      <c r="U297" s="175"/>
      <c r="V297" s="175"/>
      <c r="W297" s="175"/>
      <c r="X297" s="175"/>
      <c r="Y297" s="272"/>
      <c r="Z297" s="273"/>
      <c r="AA297" s="175"/>
      <c r="AB297" s="175"/>
      <c r="AC297" s="175"/>
      <c r="AD297" s="175"/>
      <c r="AE297" s="415"/>
      <c r="AF297" s="175"/>
      <c r="AG297" s="175"/>
      <c r="AH297" s="175"/>
      <c r="AI297" s="178"/>
    </row>
    <row r="298" spans="1:35" s="161" customFormat="1" ht="15.75" customHeight="1" hidden="1">
      <c r="A298" s="155"/>
      <c r="B298" s="155"/>
      <c r="C298" s="156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6"/>
      <c r="P298" s="177"/>
      <c r="Q298" s="177"/>
      <c r="R298" s="177"/>
      <c r="S298" s="175"/>
      <c r="T298" s="175"/>
      <c r="U298" s="175"/>
      <c r="V298" s="175"/>
      <c r="W298" s="175"/>
      <c r="X298" s="175"/>
      <c r="Y298" s="272"/>
      <c r="Z298" s="273"/>
      <c r="AA298" s="175"/>
      <c r="AB298" s="175"/>
      <c r="AC298" s="175"/>
      <c r="AD298" s="175"/>
      <c r="AE298" s="415"/>
      <c r="AF298" s="175"/>
      <c r="AG298" s="175"/>
      <c r="AH298" s="175"/>
      <c r="AI298" s="178"/>
    </row>
    <row r="299" spans="1:35" s="161" customFormat="1" ht="14.25" customHeight="1" hidden="1">
      <c r="A299" s="155"/>
      <c r="B299" s="155"/>
      <c r="C299" s="156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6"/>
      <c r="P299" s="177"/>
      <c r="Q299" s="177"/>
      <c r="R299" s="177"/>
      <c r="S299" s="175"/>
      <c r="T299" s="175"/>
      <c r="U299" s="175"/>
      <c r="V299" s="175"/>
      <c r="W299" s="175"/>
      <c r="X299" s="175"/>
      <c r="Y299" s="272"/>
      <c r="Z299" s="273"/>
      <c r="AA299" s="175"/>
      <c r="AB299" s="175"/>
      <c r="AC299" s="175"/>
      <c r="AD299" s="175"/>
      <c r="AE299" s="415"/>
      <c r="AF299" s="175"/>
      <c r="AG299" s="175"/>
      <c r="AH299" s="175"/>
      <c r="AI299" s="178"/>
    </row>
    <row r="300" spans="1:35" s="161" customFormat="1" ht="15.75" customHeight="1" hidden="1">
      <c r="A300" s="155"/>
      <c r="B300" s="155"/>
      <c r="C300" s="156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6"/>
      <c r="P300" s="177"/>
      <c r="Q300" s="177"/>
      <c r="R300" s="177"/>
      <c r="S300" s="175"/>
      <c r="T300" s="175"/>
      <c r="U300" s="175"/>
      <c r="V300" s="175"/>
      <c r="W300" s="175"/>
      <c r="X300" s="175"/>
      <c r="Y300" s="272"/>
      <c r="Z300" s="273"/>
      <c r="AA300" s="175"/>
      <c r="AB300" s="175"/>
      <c r="AC300" s="175"/>
      <c r="AD300" s="175"/>
      <c r="AE300" s="415"/>
      <c r="AF300" s="175"/>
      <c r="AG300" s="175"/>
      <c r="AH300" s="175"/>
      <c r="AI300" s="178"/>
    </row>
    <row r="301" spans="1:35" s="161" customFormat="1" ht="15.75" customHeight="1" hidden="1">
      <c r="A301" s="155"/>
      <c r="B301" s="155"/>
      <c r="C301" s="156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6"/>
      <c r="P301" s="177"/>
      <c r="Q301" s="177"/>
      <c r="R301" s="177"/>
      <c r="S301" s="175"/>
      <c r="T301" s="175"/>
      <c r="U301" s="175"/>
      <c r="V301" s="175"/>
      <c r="W301" s="175"/>
      <c r="X301" s="175"/>
      <c r="Y301" s="272"/>
      <c r="Z301" s="273"/>
      <c r="AA301" s="175"/>
      <c r="AB301" s="175"/>
      <c r="AC301" s="175"/>
      <c r="AD301" s="175"/>
      <c r="AE301" s="415"/>
      <c r="AF301" s="175"/>
      <c r="AG301" s="175"/>
      <c r="AH301" s="175"/>
      <c r="AI301" s="178"/>
    </row>
    <row r="302" spans="1:35" s="161" customFormat="1" ht="15.75" customHeight="1" hidden="1">
      <c r="A302" s="155"/>
      <c r="B302" s="155"/>
      <c r="C302" s="156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6"/>
      <c r="P302" s="177"/>
      <c r="Q302" s="177"/>
      <c r="R302" s="177"/>
      <c r="S302" s="175"/>
      <c r="T302" s="175"/>
      <c r="U302" s="175"/>
      <c r="V302" s="175"/>
      <c r="W302" s="175"/>
      <c r="X302" s="175"/>
      <c r="Y302" s="272"/>
      <c r="Z302" s="273"/>
      <c r="AA302" s="175"/>
      <c r="AB302" s="175"/>
      <c r="AC302" s="175"/>
      <c r="AD302" s="175"/>
      <c r="AE302" s="415"/>
      <c r="AF302" s="175"/>
      <c r="AG302" s="175"/>
      <c r="AH302" s="175"/>
      <c r="AI302" s="178"/>
    </row>
    <row r="303" spans="1:35" s="161" customFormat="1" ht="15.75" customHeight="1" hidden="1">
      <c r="A303" s="155"/>
      <c r="B303" s="155"/>
      <c r="C303" s="156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6"/>
      <c r="P303" s="177"/>
      <c r="Q303" s="177"/>
      <c r="R303" s="177"/>
      <c r="S303" s="175"/>
      <c r="T303" s="175"/>
      <c r="U303" s="175"/>
      <c r="V303" s="175"/>
      <c r="W303" s="175"/>
      <c r="X303" s="175"/>
      <c r="Y303" s="272"/>
      <c r="Z303" s="273"/>
      <c r="AA303" s="175"/>
      <c r="AB303" s="175"/>
      <c r="AC303" s="175"/>
      <c r="AD303" s="175"/>
      <c r="AE303" s="415"/>
      <c r="AF303" s="175"/>
      <c r="AG303" s="175"/>
      <c r="AH303" s="175"/>
      <c r="AI303" s="178"/>
    </row>
    <row r="304" spans="1:35" s="161" customFormat="1" ht="15.75" customHeight="1" hidden="1">
      <c r="A304" s="155"/>
      <c r="B304" s="155"/>
      <c r="C304" s="156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6"/>
      <c r="P304" s="177"/>
      <c r="Q304" s="177"/>
      <c r="R304" s="177"/>
      <c r="S304" s="175"/>
      <c r="T304" s="175"/>
      <c r="U304" s="175"/>
      <c r="V304" s="175"/>
      <c r="W304" s="175"/>
      <c r="X304" s="175"/>
      <c r="Y304" s="272"/>
      <c r="Z304" s="273"/>
      <c r="AA304" s="175"/>
      <c r="AB304" s="175"/>
      <c r="AC304" s="175"/>
      <c r="AD304" s="175"/>
      <c r="AE304" s="415"/>
      <c r="AF304" s="175"/>
      <c r="AG304" s="175"/>
      <c r="AH304" s="175"/>
      <c r="AI304" s="178"/>
    </row>
    <row r="305" spans="1:35" s="161" customFormat="1" ht="15.75" customHeight="1" hidden="1">
      <c r="A305" s="155"/>
      <c r="B305" s="155"/>
      <c r="C305" s="156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6"/>
      <c r="P305" s="177"/>
      <c r="Q305" s="177"/>
      <c r="R305" s="177"/>
      <c r="S305" s="175"/>
      <c r="T305" s="175"/>
      <c r="U305" s="175"/>
      <c r="V305" s="175"/>
      <c r="W305" s="175"/>
      <c r="X305" s="175"/>
      <c r="Y305" s="272"/>
      <c r="Z305" s="273"/>
      <c r="AA305" s="175"/>
      <c r="AB305" s="175"/>
      <c r="AC305" s="175"/>
      <c r="AD305" s="175"/>
      <c r="AE305" s="415"/>
      <c r="AF305" s="175"/>
      <c r="AG305" s="175"/>
      <c r="AH305" s="175"/>
      <c r="AI305" s="178"/>
    </row>
    <row r="306" spans="1:35" s="161" customFormat="1" ht="15.75" customHeight="1" hidden="1">
      <c r="A306" s="155"/>
      <c r="B306" s="155"/>
      <c r="C306" s="156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6"/>
      <c r="P306" s="177"/>
      <c r="Q306" s="177"/>
      <c r="R306" s="177"/>
      <c r="S306" s="175"/>
      <c r="T306" s="175"/>
      <c r="U306" s="175"/>
      <c r="V306" s="175"/>
      <c r="W306" s="175"/>
      <c r="X306" s="175"/>
      <c r="Y306" s="272"/>
      <c r="Z306" s="273"/>
      <c r="AA306" s="175"/>
      <c r="AB306" s="175"/>
      <c r="AC306" s="175"/>
      <c r="AD306" s="175"/>
      <c r="AE306" s="415"/>
      <c r="AF306" s="175"/>
      <c r="AG306" s="175"/>
      <c r="AH306" s="175"/>
      <c r="AI306" s="178"/>
    </row>
    <row r="307" spans="1:35" s="161" customFormat="1" ht="15.75" customHeight="1" hidden="1">
      <c r="A307" s="155"/>
      <c r="B307" s="155"/>
      <c r="C307" s="156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6"/>
      <c r="P307" s="177"/>
      <c r="Q307" s="177"/>
      <c r="R307" s="177"/>
      <c r="S307" s="175"/>
      <c r="T307" s="175"/>
      <c r="U307" s="175"/>
      <c r="V307" s="175"/>
      <c r="W307" s="175"/>
      <c r="X307" s="175"/>
      <c r="Y307" s="272"/>
      <c r="Z307" s="273"/>
      <c r="AA307" s="175"/>
      <c r="AB307" s="175"/>
      <c r="AC307" s="175"/>
      <c r="AD307" s="175"/>
      <c r="AE307" s="415"/>
      <c r="AF307" s="175"/>
      <c r="AG307" s="175"/>
      <c r="AH307" s="175"/>
      <c r="AI307" s="178"/>
    </row>
    <row r="308" spans="1:35" s="161" customFormat="1" ht="15.75" customHeight="1" hidden="1">
      <c r="A308" s="155"/>
      <c r="B308" s="155"/>
      <c r="C308" s="156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6"/>
      <c r="P308" s="177"/>
      <c r="Q308" s="177"/>
      <c r="R308" s="177"/>
      <c r="S308" s="175"/>
      <c r="T308" s="175"/>
      <c r="U308" s="175"/>
      <c r="V308" s="175"/>
      <c r="W308" s="175"/>
      <c r="X308" s="175"/>
      <c r="Y308" s="272"/>
      <c r="Z308" s="273"/>
      <c r="AA308" s="175"/>
      <c r="AB308" s="175"/>
      <c r="AC308" s="175"/>
      <c r="AD308" s="175"/>
      <c r="AE308" s="415"/>
      <c r="AF308" s="175"/>
      <c r="AG308" s="175"/>
      <c r="AH308" s="175"/>
      <c r="AI308" s="178"/>
    </row>
    <row r="309" spans="1:35" s="161" customFormat="1" ht="22.5" customHeight="1" hidden="1">
      <c r="A309" s="146"/>
      <c r="B309" s="146"/>
      <c r="C309" s="233"/>
      <c r="D309" s="199"/>
      <c r="E309" s="199"/>
      <c r="F309" s="199"/>
      <c r="G309" s="199"/>
      <c r="H309" s="199"/>
      <c r="I309" s="175"/>
      <c r="J309" s="175"/>
      <c r="K309" s="175"/>
      <c r="L309" s="199"/>
      <c r="M309" s="199"/>
      <c r="N309" s="210"/>
      <c r="P309" s="211"/>
      <c r="Q309" s="211"/>
      <c r="R309" s="211"/>
      <c r="S309" s="175"/>
      <c r="T309" s="175"/>
      <c r="U309" s="175"/>
      <c r="V309" s="175"/>
      <c r="W309" s="199"/>
      <c r="X309" s="199"/>
      <c r="Y309" s="272"/>
      <c r="Z309" s="273"/>
      <c r="AA309" s="175"/>
      <c r="AB309" s="175"/>
      <c r="AC309" s="175"/>
      <c r="AD309" s="175"/>
      <c r="AE309" s="415"/>
      <c r="AF309" s="175"/>
      <c r="AG309" s="199"/>
      <c r="AH309" s="199"/>
      <c r="AI309" s="178"/>
    </row>
    <row r="310" spans="1:35" s="161" customFormat="1" ht="15.75" customHeight="1" hidden="1">
      <c r="A310" s="155"/>
      <c r="B310" s="155"/>
      <c r="C310" s="179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6"/>
      <c r="P310" s="177"/>
      <c r="Q310" s="177"/>
      <c r="R310" s="177"/>
      <c r="S310" s="175"/>
      <c r="T310" s="175"/>
      <c r="U310" s="175"/>
      <c r="V310" s="175"/>
      <c r="W310" s="175"/>
      <c r="X310" s="175"/>
      <c r="Y310" s="272"/>
      <c r="Z310" s="273"/>
      <c r="AA310" s="175"/>
      <c r="AB310" s="175"/>
      <c r="AC310" s="175"/>
      <c r="AD310" s="175"/>
      <c r="AE310" s="415"/>
      <c r="AF310" s="175"/>
      <c r="AG310" s="175"/>
      <c r="AH310" s="175"/>
      <c r="AI310" s="178"/>
    </row>
    <row r="311" spans="1:35" s="161" customFormat="1" ht="15.75" customHeight="1" hidden="1">
      <c r="A311" s="155"/>
      <c r="B311" s="155"/>
      <c r="C311" s="179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6"/>
      <c r="P311" s="177"/>
      <c r="Q311" s="177"/>
      <c r="R311" s="177"/>
      <c r="S311" s="175"/>
      <c r="T311" s="175"/>
      <c r="U311" s="175"/>
      <c r="V311" s="175"/>
      <c r="W311" s="175"/>
      <c r="X311" s="175"/>
      <c r="Y311" s="272"/>
      <c r="Z311" s="273"/>
      <c r="AA311" s="175"/>
      <c r="AB311" s="175"/>
      <c r="AC311" s="175"/>
      <c r="AD311" s="175"/>
      <c r="AE311" s="415"/>
      <c r="AF311" s="175"/>
      <c r="AG311" s="175"/>
      <c r="AH311" s="175"/>
      <c r="AI311" s="178"/>
    </row>
    <row r="312" spans="1:35" s="161" customFormat="1" ht="22.5" customHeight="1" hidden="1">
      <c r="A312" s="146"/>
      <c r="B312" s="146"/>
      <c r="C312" s="227"/>
      <c r="D312" s="199"/>
      <c r="E312" s="199"/>
      <c r="F312" s="199"/>
      <c r="G312" s="199"/>
      <c r="H312" s="199"/>
      <c r="I312" s="175"/>
      <c r="J312" s="175"/>
      <c r="K312" s="175"/>
      <c r="L312" s="199"/>
      <c r="M312" s="199"/>
      <c r="N312" s="210"/>
      <c r="P312" s="211"/>
      <c r="Q312" s="211"/>
      <c r="R312" s="211"/>
      <c r="S312" s="175"/>
      <c r="T312" s="175"/>
      <c r="U312" s="175"/>
      <c r="V312" s="175"/>
      <c r="W312" s="199"/>
      <c r="X312" s="199"/>
      <c r="Y312" s="272"/>
      <c r="Z312" s="273"/>
      <c r="AA312" s="175"/>
      <c r="AB312" s="175"/>
      <c r="AC312" s="175"/>
      <c r="AD312" s="175"/>
      <c r="AE312" s="415"/>
      <c r="AF312" s="175"/>
      <c r="AG312" s="199"/>
      <c r="AH312" s="199"/>
      <c r="AI312" s="178"/>
    </row>
    <row r="313" spans="1:35" s="161" customFormat="1" ht="15.75" customHeight="1" hidden="1">
      <c r="A313" s="155"/>
      <c r="B313" s="155"/>
      <c r="C313" s="156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6"/>
      <c r="P313" s="177"/>
      <c r="Q313" s="177"/>
      <c r="R313" s="177"/>
      <c r="S313" s="175"/>
      <c r="T313" s="175"/>
      <c r="U313" s="175"/>
      <c r="V313" s="175"/>
      <c r="W313" s="175"/>
      <c r="X313" s="175"/>
      <c r="Y313" s="272"/>
      <c r="Z313" s="273"/>
      <c r="AA313" s="175"/>
      <c r="AB313" s="175"/>
      <c r="AC313" s="175"/>
      <c r="AD313" s="175"/>
      <c r="AE313" s="415"/>
      <c r="AF313" s="175"/>
      <c r="AG313" s="175"/>
      <c r="AH313" s="175"/>
      <c r="AI313" s="178"/>
    </row>
    <row r="314" spans="1:35" s="161" customFormat="1" ht="15.75" customHeight="1" hidden="1">
      <c r="A314" s="155"/>
      <c r="B314" s="155"/>
      <c r="C314" s="156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6"/>
      <c r="P314" s="177"/>
      <c r="Q314" s="177"/>
      <c r="R314" s="177"/>
      <c r="S314" s="175"/>
      <c r="T314" s="175"/>
      <c r="U314" s="175"/>
      <c r="V314" s="175"/>
      <c r="W314" s="175"/>
      <c r="X314" s="175"/>
      <c r="Y314" s="272"/>
      <c r="Z314" s="273"/>
      <c r="AA314" s="175"/>
      <c r="AB314" s="175"/>
      <c r="AC314" s="175"/>
      <c r="AD314" s="175"/>
      <c r="AE314" s="415"/>
      <c r="AF314" s="175"/>
      <c r="AG314" s="175"/>
      <c r="AH314" s="175"/>
      <c r="AI314" s="178"/>
    </row>
    <row r="315" spans="1:35" s="161" customFormat="1" ht="15.75" customHeight="1" hidden="1">
      <c r="A315" s="155"/>
      <c r="B315" s="155"/>
      <c r="C315" s="179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6"/>
      <c r="P315" s="177"/>
      <c r="Q315" s="177"/>
      <c r="R315" s="177"/>
      <c r="S315" s="175"/>
      <c r="T315" s="175"/>
      <c r="U315" s="175"/>
      <c r="V315" s="175"/>
      <c r="W315" s="175"/>
      <c r="X315" s="175"/>
      <c r="Y315" s="272"/>
      <c r="Z315" s="273"/>
      <c r="AA315" s="175"/>
      <c r="AB315" s="175"/>
      <c r="AC315" s="175"/>
      <c r="AD315" s="175"/>
      <c r="AE315" s="415"/>
      <c r="AF315" s="175"/>
      <c r="AG315" s="175"/>
      <c r="AH315" s="175"/>
      <c r="AI315" s="178"/>
    </row>
    <row r="316" spans="1:35" s="161" customFormat="1" ht="15.75" customHeight="1" hidden="1">
      <c r="A316" s="155"/>
      <c r="B316" s="155"/>
      <c r="C316" s="179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6"/>
      <c r="P316" s="177"/>
      <c r="Q316" s="177"/>
      <c r="R316" s="177"/>
      <c r="S316" s="175"/>
      <c r="T316" s="175"/>
      <c r="U316" s="175"/>
      <c r="V316" s="175"/>
      <c r="W316" s="175"/>
      <c r="X316" s="175"/>
      <c r="Y316" s="272"/>
      <c r="Z316" s="273"/>
      <c r="AA316" s="175"/>
      <c r="AB316" s="175"/>
      <c r="AC316" s="175"/>
      <c r="AD316" s="175"/>
      <c r="AE316" s="415"/>
      <c r="AF316" s="175"/>
      <c r="AG316" s="175"/>
      <c r="AH316" s="175"/>
      <c r="AI316" s="178"/>
    </row>
    <row r="317" spans="1:35" s="161" customFormat="1" ht="15.75" customHeight="1" hidden="1">
      <c r="A317" s="155"/>
      <c r="B317" s="155"/>
      <c r="C317" s="179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6"/>
      <c r="P317" s="177"/>
      <c r="Q317" s="177"/>
      <c r="R317" s="177"/>
      <c r="S317" s="175"/>
      <c r="T317" s="175"/>
      <c r="U317" s="175"/>
      <c r="V317" s="175"/>
      <c r="W317" s="175"/>
      <c r="X317" s="175"/>
      <c r="Y317" s="272"/>
      <c r="Z317" s="273"/>
      <c r="AA317" s="175"/>
      <c r="AB317" s="175"/>
      <c r="AC317" s="175"/>
      <c r="AD317" s="175"/>
      <c r="AE317" s="415"/>
      <c r="AF317" s="175"/>
      <c r="AG317" s="175"/>
      <c r="AH317" s="175"/>
      <c r="AI317" s="178"/>
    </row>
    <row r="318" spans="1:35" s="161" customFormat="1" ht="15.75" customHeight="1" hidden="1">
      <c r="A318" s="155"/>
      <c r="B318" s="155"/>
      <c r="C318" s="156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6"/>
      <c r="P318" s="177"/>
      <c r="Q318" s="177"/>
      <c r="R318" s="177"/>
      <c r="S318" s="175"/>
      <c r="T318" s="175"/>
      <c r="U318" s="175"/>
      <c r="V318" s="175"/>
      <c r="W318" s="175"/>
      <c r="X318" s="175"/>
      <c r="Y318" s="272"/>
      <c r="Z318" s="273"/>
      <c r="AA318" s="175"/>
      <c r="AB318" s="175"/>
      <c r="AC318" s="175"/>
      <c r="AD318" s="175"/>
      <c r="AE318" s="415"/>
      <c r="AF318" s="175"/>
      <c r="AG318" s="175"/>
      <c r="AH318" s="175"/>
      <c r="AI318" s="178"/>
    </row>
    <row r="319" spans="1:35" s="161" customFormat="1" ht="15.75" customHeight="1" hidden="1">
      <c r="A319" s="155"/>
      <c r="B319" s="155"/>
      <c r="C319" s="179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6"/>
      <c r="P319" s="177"/>
      <c r="Q319" s="177"/>
      <c r="R319" s="177"/>
      <c r="S319" s="175"/>
      <c r="T319" s="175"/>
      <c r="U319" s="175"/>
      <c r="V319" s="175"/>
      <c r="W319" s="175"/>
      <c r="X319" s="175"/>
      <c r="Y319" s="272"/>
      <c r="Z319" s="273"/>
      <c r="AA319" s="175"/>
      <c r="AB319" s="175"/>
      <c r="AC319" s="175"/>
      <c r="AD319" s="175"/>
      <c r="AE319" s="415"/>
      <c r="AF319" s="175"/>
      <c r="AG319" s="175"/>
      <c r="AH319" s="175"/>
      <c r="AI319" s="178"/>
    </row>
    <row r="320" spans="1:35" s="161" customFormat="1" ht="15.75" customHeight="1" hidden="1">
      <c r="A320" s="155"/>
      <c r="B320" s="155"/>
      <c r="C320" s="179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6"/>
      <c r="P320" s="177"/>
      <c r="Q320" s="177"/>
      <c r="R320" s="177"/>
      <c r="S320" s="175"/>
      <c r="T320" s="175"/>
      <c r="U320" s="175"/>
      <c r="V320" s="175"/>
      <c r="W320" s="175"/>
      <c r="X320" s="175"/>
      <c r="Y320" s="272"/>
      <c r="Z320" s="273"/>
      <c r="AA320" s="175"/>
      <c r="AB320" s="175"/>
      <c r="AC320" s="175"/>
      <c r="AD320" s="175"/>
      <c r="AE320" s="415"/>
      <c r="AF320" s="175"/>
      <c r="AG320" s="175"/>
      <c r="AH320" s="175"/>
      <c r="AI320" s="178"/>
    </row>
    <row r="321" spans="1:35" s="161" customFormat="1" ht="15.75" customHeight="1" hidden="1">
      <c r="A321" s="155"/>
      <c r="B321" s="155"/>
      <c r="C321" s="179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6"/>
      <c r="P321" s="177"/>
      <c r="Q321" s="177"/>
      <c r="R321" s="177"/>
      <c r="S321" s="175"/>
      <c r="T321" s="175"/>
      <c r="U321" s="175"/>
      <c r="V321" s="175"/>
      <c r="W321" s="175"/>
      <c r="X321" s="175"/>
      <c r="Y321" s="272"/>
      <c r="Z321" s="273"/>
      <c r="AA321" s="175"/>
      <c r="AB321" s="175"/>
      <c r="AC321" s="175"/>
      <c r="AD321" s="175"/>
      <c r="AE321" s="415"/>
      <c r="AF321" s="175"/>
      <c r="AG321" s="175"/>
      <c r="AH321" s="175"/>
      <c r="AI321" s="178"/>
    </row>
    <row r="322" spans="1:35" s="161" customFormat="1" ht="15.75" customHeight="1" hidden="1">
      <c r="A322" s="155"/>
      <c r="B322" s="155"/>
      <c r="C322" s="179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6"/>
      <c r="P322" s="177"/>
      <c r="Q322" s="177"/>
      <c r="R322" s="177"/>
      <c r="S322" s="175"/>
      <c r="T322" s="175"/>
      <c r="U322" s="175"/>
      <c r="V322" s="175"/>
      <c r="W322" s="175"/>
      <c r="X322" s="175"/>
      <c r="Y322" s="272"/>
      <c r="Z322" s="273"/>
      <c r="AA322" s="175"/>
      <c r="AB322" s="175"/>
      <c r="AC322" s="175"/>
      <c r="AD322" s="175"/>
      <c r="AE322" s="415"/>
      <c r="AF322" s="175"/>
      <c r="AG322" s="175"/>
      <c r="AH322" s="175"/>
      <c r="AI322" s="178"/>
    </row>
    <row r="323" spans="1:35" s="161" customFormat="1" ht="15.75" customHeight="1" hidden="1">
      <c r="A323" s="155"/>
      <c r="B323" s="155"/>
      <c r="C323" s="179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6"/>
      <c r="P323" s="177"/>
      <c r="Q323" s="177"/>
      <c r="R323" s="177"/>
      <c r="S323" s="175"/>
      <c r="T323" s="175"/>
      <c r="U323" s="175"/>
      <c r="V323" s="175"/>
      <c r="W323" s="175"/>
      <c r="X323" s="175"/>
      <c r="Y323" s="272"/>
      <c r="Z323" s="273"/>
      <c r="AA323" s="175"/>
      <c r="AB323" s="175"/>
      <c r="AC323" s="175"/>
      <c r="AD323" s="175"/>
      <c r="AE323" s="415"/>
      <c r="AF323" s="175"/>
      <c r="AG323" s="175"/>
      <c r="AH323" s="175"/>
      <c r="AI323" s="178"/>
    </row>
    <row r="324" spans="1:35" s="161" customFormat="1" ht="15.75" customHeight="1" hidden="1">
      <c r="A324" s="155"/>
      <c r="B324" s="155"/>
      <c r="C324" s="179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6"/>
      <c r="P324" s="177"/>
      <c r="Q324" s="177"/>
      <c r="R324" s="177"/>
      <c r="S324" s="175"/>
      <c r="T324" s="175"/>
      <c r="U324" s="175"/>
      <c r="V324" s="175"/>
      <c r="W324" s="175"/>
      <c r="X324" s="175"/>
      <c r="Y324" s="272"/>
      <c r="Z324" s="273"/>
      <c r="AA324" s="175"/>
      <c r="AB324" s="175"/>
      <c r="AC324" s="175"/>
      <c r="AD324" s="175"/>
      <c r="AE324" s="415"/>
      <c r="AF324" s="175"/>
      <c r="AG324" s="175"/>
      <c r="AH324" s="175"/>
      <c r="AI324" s="178"/>
    </row>
    <row r="325" spans="1:35" s="161" customFormat="1" ht="15.75" customHeight="1" hidden="1">
      <c r="A325" s="155"/>
      <c r="B325" s="155"/>
      <c r="C325" s="179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6"/>
      <c r="P325" s="177"/>
      <c r="Q325" s="177"/>
      <c r="R325" s="177"/>
      <c r="S325" s="175"/>
      <c r="T325" s="175"/>
      <c r="U325" s="175"/>
      <c r="V325" s="175"/>
      <c r="W325" s="175"/>
      <c r="X325" s="175"/>
      <c r="Y325" s="272"/>
      <c r="Z325" s="273"/>
      <c r="AA325" s="175"/>
      <c r="AB325" s="175"/>
      <c r="AC325" s="175"/>
      <c r="AD325" s="175"/>
      <c r="AE325" s="415"/>
      <c r="AF325" s="175"/>
      <c r="AG325" s="175"/>
      <c r="AH325" s="175"/>
      <c r="AI325" s="178"/>
    </row>
    <row r="326" spans="1:35" s="161" customFormat="1" ht="15.75" customHeight="1" hidden="1">
      <c r="A326" s="155"/>
      <c r="B326" s="155"/>
      <c r="C326" s="179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6"/>
      <c r="P326" s="177"/>
      <c r="Q326" s="177"/>
      <c r="R326" s="177"/>
      <c r="S326" s="175"/>
      <c r="T326" s="175"/>
      <c r="U326" s="175"/>
      <c r="V326" s="175"/>
      <c r="W326" s="175"/>
      <c r="X326" s="175"/>
      <c r="Y326" s="272"/>
      <c r="Z326" s="273"/>
      <c r="AA326" s="175"/>
      <c r="AB326" s="175"/>
      <c r="AC326" s="175"/>
      <c r="AD326" s="175"/>
      <c r="AE326" s="415"/>
      <c r="AF326" s="175"/>
      <c r="AG326" s="175"/>
      <c r="AH326" s="175"/>
      <c r="AI326" s="178"/>
    </row>
    <row r="327" spans="1:35" s="161" customFormat="1" ht="15.75" customHeight="1" hidden="1">
      <c r="A327" s="155"/>
      <c r="B327" s="155"/>
      <c r="C327" s="179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6"/>
      <c r="P327" s="177"/>
      <c r="Q327" s="177"/>
      <c r="R327" s="177"/>
      <c r="S327" s="175"/>
      <c r="T327" s="175"/>
      <c r="U327" s="175"/>
      <c r="V327" s="175"/>
      <c r="W327" s="175"/>
      <c r="X327" s="175"/>
      <c r="Y327" s="272"/>
      <c r="Z327" s="273"/>
      <c r="AA327" s="175"/>
      <c r="AB327" s="175"/>
      <c r="AC327" s="175"/>
      <c r="AD327" s="175"/>
      <c r="AE327" s="415"/>
      <c r="AF327" s="175"/>
      <c r="AG327" s="175"/>
      <c r="AH327" s="175"/>
      <c r="AI327" s="178"/>
    </row>
    <row r="328" spans="1:35" s="161" customFormat="1" ht="15.75" customHeight="1" hidden="1">
      <c r="A328" s="155"/>
      <c r="B328" s="155"/>
      <c r="C328" s="179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6"/>
      <c r="P328" s="177"/>
      <c r="Q328" s="177"/>
      <c r="R328" s="177"/>
      <c r="S328" s="175"/>
      <c r="T328" s="175"/>
      <c r="U328" s="175"/>
      <c r="V328" s="175"/>
      <c r="W328" s="175"/>
      <c r="X328" s="175"/>
      <c r="Y328" s="272"/>
      <c r="Z328" s="273"/>
      <c r="AA328" s="175"/>
      <c r="AB328" s="175"/>
      <c r="AC328" s="175"/>
      <c r="AD328" s="175"/>
      <c r="AE328" s="415"/>
      <c r="AF328" s="175"/>
      <c r="AG328" s="175"/>
      <c r="AH328" s="175"/>
      <c r="AI328" s="178"/>
    </row>
    <row r="329" spans="1:35" s="161" customFormat="1" ht="15.75" customHeight="1" hidden="1">
      <c r="A329" s="155"/>
      <c r="B329" s="155"/>
      <c r="C329" s="179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6"/>
      <c r="P329" s="177"/>
      <c r="Q329" s="177"/>
      <c r="R329" s="177"/>
      <c r="S329" s="175"/>
      <c r="T329" s="175"/>
      <c r="U329" s="175"/>
      <c r="V329" s="175"/>
      <c r="W329" s="175"/>
      <c r="X329" s="175"/>
      <c r="Y329" s="272"/>
      <c r="Z329" s="273"/>
      <c r="AA329" s="175"/>
      <c r="AB329" s="175"/>
      <c r="AC329" s="175"/>
      <c r="AD329" s="175"/>
      <c r="AE329" s="415"/>
      <c r="AF329" s="175"/>
      <c r="AG329" s="175"/>
      <c r="AH329" s="175"/>
      <c r="AI329" s="178"/>
    </row>
    <row r="330" spans="1:35" s="161" customFormat="1" ht="15.75" customHeight="1" hidden="1">
      <c r="A330" s="155"/>
      <c r="B330" s="155"/>
      <c r="C330" s="179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6"/>
      <c r="P330" s="177"/>
      <c r="Q330" s="177"/>
      <c r="R330" s="177"/>
      <c r="S330" s="175"/>
      <c r="T330" s="175"/>
      <c r="U330" s="175"/>
      <c r="V330" s="175"/>
      <c r="W330" s="175"/>
      <c r="X330" s="175"/>
      <c r="Y330" s="272"/>
      <c r="Z330" s="273"/>
      <c r="AA330" s="175"/>
      <c r="AB330" s="175"/>
      <c r="AC330" s="175"/>
      <c r="AD330" s="175"/>
      <c r="AE330" s="415"/>
      <c r="AF330" s="175"/>
      <c r="AG330" s="175"/>
      <c r="AH330" s="175"/>
      <c r="AI330" s="178"/>
    </row>
    <row r="331" spans="1:35" s="161" customFormat="1" ht="15.75" customHeight="1" hidden="1">
      <c r="A331" s="155"/>
      <c r="B331" s="155"/>
      <c r="C331" s="179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6"/>
      <c r="P331" s="177"/>
      <c r="Q331" s="177"/>
      <c r="R331" s="177"/>
      <c r="S331" s="175"/>
      <c r="T331" s="175"/>
      <c r="U331" s="175"/>
      <c r="V331" s="175"/>
      <c r="W331" s="175"/>
      <c r="X331" s="175"/>
      <c r="Y331" s="272"/>
      <c r="Z331" s="273"/>
      <c r="AA331" s="175"/>
      <c r="AB331" s="175"/>
      <c r="AC331" s="175"/>
      <c r="AD331" s="175"/>
      <c r="AE331" s="415"/>
      <c r="AF331" s="175"/>
      <c r="AG331" s="175"/>
      <c r="AH331" s="175"/>
      <c r="AI331" s="178"/>
    </row>
    <row r="332" spans="1:35" s="161" customFormat="1" ht="15.75" customHeight="1" hidden="1">
      <c r="A332" s="155"/>
      <c r="B332" s="155"/>
      <c r="C332" s="179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6"/>
      <c r="P332" s="177"/>
      <c r="Q332" s="177"/>
      <c r="R332" s="177"/>
      <c r="S332" s="175"/>
      <c r="T332" s="175"/>
      <c r="U332" s="175"/>
      <c r="V332" s="175"/>
      <c r="W332" s="175"/>
      <c r="X332" s="175"/>
      <c r="Y332" s="272"/>
      <c r="Z332" s="273"/>
      <c r="AA332" s="175"/>
      <c r="AB332" s="175"/>
      <c r="AC332" s="175"/>
      <c r="AD332" s="175"/>
      <c r="AE332" s="415"/>
      <c r="AF332" s="175"/>
      <c r="AG332" s="175"/>
      <c r="AH332" s="175"/>
      <c r="AI332" s="178"/>
    </row>
    <row r="333" spans="1:35" s="161" customFormat="1" ht="15.75" customHeight="1" hidden="1">
      <c r="A333" s="155"/>
      <c r="B333" s="155"/>
      <c r="C333" s="179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6"/>
      <c r="P333" s="177"/>
      <c r="Q333" s="177"/>
      <c r="R333" s="177"/>
      <c r="S333" s="175"/>
      <c r="T333" s="175"/>
      <c r="U333" s="175"/>
      <c r="V333" s="175"/>
      <c r="W333" s="175"/>
      <c r="X333" s="175"/>
      <c r="Y333" s="272"/>
      <c r="Z333" s="273"/>
      <c r="AA333" s="175"/>
      <c r="AB333" s="175"/>
      <c r="AC333" s="175"/>
      <c r="AD333" s="175"/>
      <c r="AE333" s="415"/>
      <c r="AF333" s="175"/>
      <c r="AG333" s="175"/>
      <c r="AH333" s="175"/>
      <c r="AI333" s="178"/>
    </row>
    <row r="334" spans="1:35" s="161" customFormat="1" ht="15.75" customHeight="1" hidden="1">
      <c r="A334" s="155"/>
      <c r="B334" s="155"/>
      <c r="C334" s="179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6"/>
      <c r="P334" s="177"/>
      <c r="Q334" s="177"/>
      <c r="R334" s="177"/>
      <c r="S334" s="175"/>
      <c r="T334" s="175"/>
      <c r="U334" s="175"/>
      <c r="V334" s="175"/>
      <c r="W334" s="175"/>
      <c r="X334" s="175"/>
      <c r="Y334" s="272"/>
      <c r="Z334" s="273"/>
      <c r="AA334" s="175"/>
      <c r="AB334" s="175"/>
      <c r="AC334" s="175"/>
      <c r="AD334" s="175"/>
      <c r="AE334" s="415"/>
      <c r="AF334" s="175"/>
      <c r="AG334" s="175"/>
      <c r="AH334" s="175"/>
      <c r="AI334" s="178"/>
    </row>
    <row r="335" spans="1:35" s="208" customFormat="1" ht="39.75" customHeight="1" thickTop="1">
      <c r="A335" s="147"/>
      <c r="B335" s="147" t="s">
        <v>68</v>
      </c>
      <c r="C335" s="162" t="s">
        <v>47</v>
      </c>
      <c r="D335" s="204">
        <f>SUM(D338:D359)</f>
        <v>650000</v>
      </c>
      <c r="E335" s="204">
        <f>SUM(E338:E359)</f>
        <v>0</v>
      </c>
      <c r="F335" s="204">
        <f>SUM(F338:F359)</f>
        <v>650000</v>
      </c>
      <c r="G335" s="204">
        <f>SUM(G338:G359)</f>
        <v>0</v>
      </c>
      <c r="H335" s="204">
        <f>SUM(H338:H359)</f>
        <v>0</v>
      </c>
      <c r="I335" s="204">
        <f>SUM(I336:I338)</f>
        <v>2952800</v>
      </c>
      <c r="J335" s="204"/>
      <c r="K335" s="204"/>
      <c r="L335" s="204"/>
      <c r="M335" s="204"/>
      <c r="N335" s="204">
        <f aca="true" t="shared" si="42" ref="N335:T335">SUM(N336+N338+N366+N360)</f>
        <v>0</v>
      </c>
      <c r="O335" s="204">
        <f t="shared" si="42"/>
        <v>0</v>
      </c>
      <c r="P335" s="204">
        <f t="shared" si="42"/>
        <v>0</v>
      </c>
      <c r="Q335" s="204">
        <f t="shared" si="42"/>
        <v>0</v>
      </c>
      <c r="R335" s="204">
        <f t="shared" si="42"/>
        <v>0</v>
      </c>
      <c r="S335" s="204">
        <f t="shared" si="42"/>
        <v>0</v>
      </c>
      <c r="T335" s="204">
        <f t="shared" si="42"/>
        <v>0</v>
      </c>
      <c r="U335" s="204">
        <f>SUM(U338+U363+U364+U365+U366)</f>
        <v>4055814</v>
      </c>
      <c r="V335" s="204">
        <f aca="true" t="shared" si="43" ref="V335:AH335">SUM(V338+V363+V364+V365+V366)</f>
        <v>65937</v>
      </c>
      <c r="W335" s="204">
        <f t="shared" si="43"/>
        <v>0</v>
      </c>
      <c r="X335" s="204">
        <f t="shared" si="43"/>
        <v>3989877</v>
      </c>
      <c r="Y335" s="204">
        <f t="shared" si="43"/>
        <v>0</v>
      </c>
      <c r="Z335" s="204">
        <f t="shared" si="43"/>
        <v>0</v>
      </c>
      <c r="AA335" s="204">
        <f t="shared" si="43"/>
        <v>0</v>
      </c>
      <c r="AB335" s="204">
        <f t="shared" si="43"/>
        <v>0</v>
      </c>
      <c r="AC335" s="204">
        <f>SUM(AC337:AC366)</f>
        <v>4055814</v>
      </c>
      <c r="AD335" s="204">
        <f>SUM(AD337:AD366)</f>
        <v>4059519</v>
      </c>
      <c r="AE335" s="413">
        <f>SUM(AD335/AC335)</f>
        <v>1.000913503429891</v>
      </c>
      <c r="AF335" s="204">
        <f t="shared" si="43"/>
        <v>65937</v>
      </c>
      <c r="AG335" s="204">
        <f t="shared" si="43"/>
        <v>0</v>
      </c>
      <c r="AH335" s="204">
        <f t="shared" si="43"/>
        <v>3989877</v>
      </c>
      <c r="AI335" s="207"/>
    </row>
    <row r="336" spans="1:35" s="173" customFormat="1" ht="30.75" customHeight="1" hidden="1">
      <c r="A336" s="155"/>
      <c r="B336" s="155"/>
      <c r="C336" s="179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72"/>
      <c r="P336" s="166"/>
      <c r="Q336" s="166"/>
      <c r="R336" s="166"/>
      <c r="S336" s="166"/>
      <c r="T336" s="166"/>
      <c r="U336" s="166"/>
      <c r="V336" s="166"/>
      <c r="W336" s="166"/>
      <c r="X336" s="166"/>
      <c r="Y336" s="270"/>
      <c r="Z336" s="271"/>
      <c r="AA336" s="271"/>
      <c r="AB336" s="271"/>
      <c r="AC336" s="166"/>
      <c r="AD336" s="166"/>
      <c r="AE336" s="414"/>
      <c r="AF336" s="166"/>
      <c r="AG336" s="166"/>
      <c r="AH336" s="166"/>
      <c r="AI336" s="172"/>
    </row>
    <row r="337" spans="1:35" s="173" customFormat="1" ht="14.25" customHeight="1">
      <c r="A337" s="155"/>
      <c r="B337" s="155" t="s">
        <v>183</v>
      </c>
      <c r="C337" s="179" t="s">
        <v>207</v>
      </c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72"/>
      <c r="P337" s="166"/>
      <c r="Q337" s="166"/>
      <c r="R337" s="166"/>
      <c r="S337" s="166"/>
      <c r="T337" s="166"/>
      <c r="U337" s="166"/>
      <c r="V337" s="166"/>
      <c r="W337" s="166"/>
      <c r="X337" s="166"/>
      <c r="Y337" s="270"/>
      <c r="Z337" s="271"/>
      <c r="AA337" s="271"/>
      <c r="AB337" s="271"/>
      <c r="AC337" s="166">
        <v>0</v>
      </c>
      <c r="AD337" s="166">
        <v>3633</v>
      </c>
      <c r="AE337" s="452" t="s">
        <v>225</v>
      </c>
      <c r="AF337" s="166"/>
      <c r="AG337" s="166"/>
      <c r="AH337" s="166"/>
      <c r="AI337" s="172"/>
    </row>
    <row r="338" spans="1:35" s="173" customFormat="1" ht="68.25" customHeight="1">
      <c r="A338" s="155"/>
      <c r="B338" s="155" t="s">
        <v>102</v>
      </c>
      <c r="C338" s="156" t="s">
        <v>74</v>
      </c>
      <c r="D338" s="166"/>
      <c r="E338" s="166"/>
      <c r="F338" s="166"/>
      <c r="G338" s="166"/>
      <c r="H338" s="166"/>
      <c r="I338" s="166">
        <v>2952800</v>
      </c>
      <c r="J338" s="166"/>
      <c r="K338" s="166"/>
      <c r="L338" s="166"/>
      <c r="M338" s="166"/>
      <c r="N338" s="167"/>
      <c r="O338" s="168"/>
      <c r="P338" s="169"/>
      <c r="Q338" s="170"/>
      <c r="R338" s="170"/>
      <c r="S338" s="170"/>
      <c r="T338" s="170"/>
      <c r="U338" s="166">
        <v>3506877</v>
      </c>
      <c r="V338" s="166"/>
      <c r="W338" s="166"/>
      <c r="X338" s="166">
        <v>3506877</v>
      </c>
      <c r="Y338" s="171"/>
      <c r="Z338" s="170"/>
      <c r="AA338" s="170"/>
      <c r="AB338" s="170"/>
      <c r="AC338" s="166">
        <f aca="true" t="shared" si="44" ref="AC338:AC366">SUM(U338-AA338+AB338)</f>
        <v>3506877</v>
      </c>
      <c r="AD338" s="166">
        <v>3506877</v>
      </c>
      <c r="AE338" s="414">
        <f aca="true" t="shared" si="45" ref="AE338:AE366">SUM(AD338/AC338)</f>
        <v>1</v>
      </c>
      <c r="AF338" s="166"/>
      <c r="AG338" s="166"/>
      <c r="AH338" s="166">
        <v>3506877</v>
      </c>
      <c r="AI338" s="172"/>
    </row>
    <row r="339" spans="1:35" s="173" customFormat="1" ht="15.75" customHeight="1" hidden="1">
      <c r="A339" s="155"/>
      <c r="B339" s="155"/>
      <c r="C339" s="179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71"/>
      <c r="P339" s="170"/>
      <c r="Q339" s="170"/>
      <c r="R339" s="170"/>
      <c r="S339" s="170"/>
      <c r="T339" s="170"/>
      <c r="U339" s="166"/>
      <c r="V339" s="166"/>
      <c r="W339" s="166"/>
      <c r="X339" s="166"/>
      <c r="Y339" s="171"/>
      <c r="Z339" s="170"/>
      <c r="AA339" s="170"/>
      <c r="AB339" s="170"/>
      <c r="AC339" s="166">
        <f t="shared" si="44"/>
        <v>0</v>
      </c>
      <c r="AD339" s="166"/>
      <c r="AE339" s="414" t="e">
        <f t="shared" si="45"/>
        <v>#DIV/0!</v>
      </c>
      <c r="AF339" s="166"/>
      <c r="AG339" s="166"/>
      <c r="AH339" s="166"/>
      <c r="AI339" s="172"/>
    </row>
    <row r="340" spans="1:35" s="173" customFormat="1" ht="15.75" customHeight="1" hidden="1">
      <c r="A340" s="155"/>
      <c r="B340" s="155"/>
      <c r="C340" s="15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71"/>
      <c r="P340" s="170"/>
      <c r="Q340" s="170"/>
      <c r="R340" s="170"/>
      <c r="S340" s="170"/>
      <c r="T340" s="170"/>
      <c r="U340" s="166"/>
      <c r="V340" s="166"/>
      <c r="W340" s="166"/>
      <c r="X340" s="166"/>
      <c r="Y340" s="171"/>
      <c r="Z340" s="170"/>
      <c r="AA340" s="170"/>
      <c r="AB340" s="170"/>
      <c r="AC340" s="166">
        <f t="shared" si="44"/>
        <v>0</v>
      </c>
      <c r="AD340" s="166"/>
      <c r="AE340" s="414" t="e">
        <f t="shared" si="45"/>
        <v>#DIV/0!</v>
      </c>
      <c r="AF340" s="166"/>
      <c r="AG340" s="166"/>
      <c r="AH340" s="166"/>
      <c r="AI340" s="172"/>
    </row>
    <row r="341" spans="1:35" s="173" customFormat="1" ht="15.75" customHeight="1" hidden="1">
      <c r="A341" s="155"/>
      <c r="B341" s="155"/>
      <c r="C341" s="15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71"/>
      <c r="P341" s="170"/>
      <c r="Q341" s="170"/>
      <c r="R341" s="170"/>
      <c r="S341" s="170"/>
      <c r="T341" s="170"/>
      <c r="U341" s="166"/>
      <c r="V341" s="166"/>
      <c r="W341" s="166"/>
      <c r="X341" s="166"/>
      <c r="Y341" s="171"/>
      <c r="Z341" s="170"/>
      <c r="AA341" s="170"/>
      <c r="AB341" s="170"/>
      <c r="AC341" s="166">
        <f t="shared" si="44"/>
        <v>0</v>
      </c>
      <c r="AD341" s="166"/>
      <c r="AE341" s="414" t="e">
        <f t="shared" si="45"/>
        <v>#DIV/0!</v>
      </c>
      <c r="AF341" s="166"/>
      <c r="AG341" s="166"/>
      <c r="AH341" s="166"/>
      <c r="AI341" s="172"/>
    </row>
    <row r="342" spans="1:35" s="173" customFormat="1" ht="15.75" customHeight="1" hidden="1">
      <c r="A342" s="155"/>
      <c r="B342" s="155"/>
      <c r="C342" s="15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71"/>
      <c r="P342" s="170"/>
      <c r="Q342" s="170"/>
      <c r="R342" s="170"/>
      <c r="S342" s="170"/>
      <c r="T342" s="170"/>
      <c r="U342" s="166"/>
      <c r="V342" s="166"/>
      <c r="W342" s="166"/>
      <c r="X342" s="166"/>
      <c r="Y342" s="171"/>
      <c r="Z342" s="170"/>
      <c r="AA342" s="170"/>
      <c r="AB342" s="170"/>
      <c r="AC342" s="166">
        <f t="shared" si="44"/>
        <v>0</v>
      </c>
      <c r="AD342" s="166"/>
      <c r="AE342" s="414" t="e">
        <f t="shared" si="45"/>
        <v>#DIV/0!</v>
      </c>
      <c r="AF342" s="166"/>
      <c r="AG342" s="166"/>
      <c r="AH342" s="166"/>
      <c r="AI342" s="172"/>
    </row>
    <row r="343" spans="1:35" s="173" customFormat="1" ht="15.75" customHeight="1" hidden="1">
      <c r="A343" s="155"/>
      <c r="B343" s="155"/>
      <c r="C343" s="15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71"/>
      <c r="P343" s="170"/>
      <c r="Q343" s="170"/>
      <c r="R343" s="170"/>
      <c r="S343" s="170"/>
      <c r="T343" s="170"/>
      <c r="U343" s="166"/>
      <c r="V343" s="166"/>
      <c r="W343" s="166"/>
      <c r="X343" s="166"/>
      <c r="Y343" s="171"/>
      <c r="Z343" s="170"/>
      <c r="AA343" s="170"/>
      <c r="AB343" s="170"/>
      <c r="AC343" s="166">
        <f t="shared" si="44"/>
        <v>0</v>
      </c>
      <c r="AD343" s="166"/>
      <c r="AE343" s="414" t="e">
        <f t="shared" si="45"/>
        <v>#DIV/0!</v>
      </c>
      <c r="AF343" s="166"/>
      <c r="AG343" s="166"/>
      <c r="AH343" s="166"/>
      <c r="AI343" s="172"/>
    </row>
    <row r="344" spans="1:35" s="173" customFormat="1" ht="15.75" customHeight="1" hidden="1">
      <c r="A344" s="155"/>
      <c r="B344" s="155"/>
      <c r="C344" s="15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71"/>
      <c r="P344" s="170"/>
      <c r="Q344" s="170"/>
      <c r="R344" s="170"/>
      <c r="S344" s="170"/>
      <c r="T344" s="170"/>
      <c r="U344" s="166"/>
      <c r="V344" s="166"/>
      <c r="W344" s="166"/>
      <c r="X344" s="166"/>
      <c r="Y344" s="171"/>
      <c r="Z344" s="170"/>
      <c r="AA344" s="170"/>
      <c r="AB344" s="170"/>
      <c r="AC344" s="166">
        <f t="shared" si="44"/>
        <v>0</v>
      </c>
      <c r="AD344" s="166"/>
      <c r="AE344" s="414" t="e">
        <f t="shared" si="45"/>
        <v>#DIV/0!</v>
      </c>
      <c r="AF344" s="166"/>
      <c r="AG344" s="166"/>
      <c r="AH344" s="166"/>
      <c r="AI344" s="172"/>
    </row>
    <row r="345" spans="1:35" s="173" customFormat="1" ht="15.75" customHeight="1" hidden="1">
      <c r="A345" s="155"/>
      <c r="B345" s="155"/>
      <c r="C345" s="15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71"/>
      <c r="P345" s="170"/>
      <c r="Q345" s="170"/>
      <c r="R345" s="170"/>
      <c r="S345" s="170"/>
      <c r="T345" s="170"/>
      <c r="U345" s="166"/>
      <c r="V345" s="166"/>
      <c r="W345" s="166"/>
      <c r="X345" s="166"/>
      <c r="Y345" s="171"/>
      <c r="Z345" s="170"/>
      <c r="AA345" s="170"/>
      <c r="AB345" s="170"/>
      <c r="AC345" s="166">
        <f t="shared" si="44"/>
        <v>0</v>
      </c>
      <c r="AD345" s="166"/>
      <c r="AE345" s="414" t="e">
        <f t="shared" si="45"/>
        <v>#DIV/0!</v>
      </c>
      <c r="AF345" s="166"/>
      <c r="AG345" s="166"/>
      <c r="AH345" s="166"/>
      <c r="AI345" s="172"/>
    </row>
    <row r="346" spans="1:35" s="173" customFormat="1" ht="15.75" customHeight="1" hidden="1">
      <c r="A346" s="155"/>
      <c r="B346" s="155"/>
      <c r="C346" s="15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71"/>
      <c r="P346" s="170"/>
      <c r="Q346" s="170"/>
      <c r="R346" s="170"/>
      <c r="S346" s="170"/>
      <c r="T346" s="170"/>
      <c r="U346" s="166"/>
      <c r="V346" s="166"/>
      <c r="W346" s="166"/>
      <c r="X346" s="166"/>
      <c r="Y346" s="171"/>
      <c r="Z346" s="170"/>
      <c r="AA346" s="170"/>
      <c r="AB346" s="170"/>
      <c r="AC346" s="166">
        <f t="shared" si="44"/>
        <v>0</v>
      </c>
      <c r="AD346" s="166"/>
      <c r="AE346" s="414" t="e">
        <f t="shared" si="45"/>
        <v>#DIV/0!</v>
      </c>
      <c r="AF346" s="166"/>
      <c r="AG346" s="166"/>
      <c r="AH346" s="166"/>
      <c r="AI346" s="172"/>
    </row>
    <row r="347" spans="1:35" s="173" customFormat="1" ht="15.75" customHeight="1" hidden="1">
      <c r="A347" s="155"/>
      <c r="B347" s="155"/>
      <c r="C347" s="179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71"/>
      <c r="P347" s="170"/>
      <c r="Q347" s="170"/>
      <c r="R347" s="170"/>
      <c r="S347" s="170"/>
      <c r="T347" s="170"/>
      <c r="U347" s="166"/>
      <c r="V347" s="166"/>
      <c r="W347" s="166"/>
      <c r="X347" s="166"/>
      <c r="Y347" s="171"/>
      <c r="Z347" s="170"/>
      <c r="AA347" s="170"/>
      <c r="AB347" s="170"/>
      <c r="AC347" s="166">
        <f t="shared" si="44"/>
        <v>0</v>
      </c>
      <c r="AD347" s="166"/>
      <c r="AE347" s="414" t="e">
        <f t="shared" si="45"/>
        <v>#DIV/0!</v>
      </c>
      <c r="AF347" s="166"/>
      <c r="AG347" s="166"/>
      <c r="AH347" s="166"/>
      <c r="AI347" s="172"/>
    </row>
    <row r="348" spans="1:35" s="173" customFormat="1" ht="15.75" customHeight="1" hidden="1">
      <c r="A348" s="155"/>
      <c r="B348" s="155"/>
      <c r="C348" s="179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71"/>
      <c r="P348" s="170"/>
      <c r="Q348" s="170"/>
      <c r="R348" s="170"/>
      <c r="S348" s="170"/>
      <c r="T348" s="170"/>
      <c r="U348" s="166"/>
      <c r="V348" s="166"/>
      <c r="W348" s="166"/>
      <c r="X348" s="166"/>
      <c r="Y348" s="171"/>
      <c r="Z348" s="170"/>
      <c r="AA348" s="170"/>
      <c r="AB348" s="170"/>
      <c r="AC348" s="166">
        <f t="shared" si="44"/>
        <v>0</v>
      </c>
      <c r="AD348" s="166"/>
      <c r="AE348" s="414" t="e">
        <f t="shared" si="45"/>
        <v>#DIV/0!</v>
      </c>
      <c r="AF348" s="166"/>
      <c r="AG348" s="166"/>
      <c r="AH348" s="166"/>
      <c r="AI348" s="172"/>
    </row>
    <row r="349" spans="1:35" s="173" customFormat="1" ht="15.75" customHeight="1" hidden="1">
      <c r="A349" s="155"/>
      <c r="B349" s="155"/>
      <c r="C349" s="179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71"/>
      <c r="P349" s="170"/>
      <c r="Q349" s="170"/>
      <c r="R349" s="170"/>
      <c r="S349" s="170"/>
      <c r="T349" s="170"/>
      <c r="U349" s="166"/>
      <c r="V349" s="166"/>
      <c r="W349" s="166"/>
      <c r="X349" s="166"/>
      <c r="Y349" s="171"/>
      <c r="Z349" s="170"/>
      <c r="AA349" s="170"/>
      <c r="AB349" s="170"/>
      <c r="AC349" s="166">
        <f t="shared" si="44"/>
        <v>0</v>
      </c>
      <c r="AD349" s="166"/>
      <c r="AE349" s="414" t="e">
        <f t="shared" si="45"/>
        <v>#DIV/0!</v>
      </c>
      <c r="AF349" s="166"/>
      <c r="AG349" s="166"/>
      <c r="AH349" s="166"/>
      <c r="AI349" s="172"/>
    </row>
    <row r="350" spans="1:35" s="173" customFormat="1" ht="15.75" customHeight="1" hidden="1">
      <c r="A350" s="155"/>
      <c r="B350" s="155"/>
      <c r="C350" s="179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71"/>
      <c r="P350" s="170"/>
      <c r="Q350" s="170"/>
      <c r="R350" s="170"/>
      <c r="S350" s="170"/>
      <c r="T350" s="170"/>
      <c r="U350" s="166"/>
      <c r="V350" s="166"/>
      <c r="W350" s="166"/>
      <c r="X350" s="166"/>
      <c r="Y350" s="171"/>
      <c r="Z350" s="170"/>
      <c r="AA350" s="170"/>
      <c r="AB350" s="170"/>
      <c r="AC350" s="166">
        <f t="shared" si="44"/>
        <v>0</v>
      </c>
      <c r="AD350" s="166"/>
      <c r="AE350" s="414" t="e">
        <f t="shared" si="45"/>
        <v>#DIV/0!</v>
      </c>
      <c r="AF350" s="166"/>
      <c r="AG350" s="166"/>
      <c r="AH350" s="166"/>
      <c r="AI350" s="172"/>
    </row>
    <row r="351" spans="1:35" s="173" customFormat="1" ht="15.75" customHeight="1" hidden="1">
      <c r="A351" s="155"/>
      <c r="B351" s="155"/>
      <c r="C351" s="179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71"/>
      <c r="P351" s="170"/>
      <c r="Q351" s="170"/>
      <c r="R351" s="170"/>
      <c r="S351" s="170"/>
      <c r="T351" s="170"/>
      <c r="U351" s="166"/>
      <c r="V351" s="166"/>
      <c r="W351" s="166"/>
      <c r="X351" s="166"/>
      <c r="Y351" s="171"/>
      <c r="Z351" s="170"/>
      <c r="AA351" s="170"/>
      <c r="AB351" s="170"/>
      <c r="AC351" s="166">
        <f t="shared" si="44"/>
        <v>0</v>
      </c>
      <c r="AD351" s="166"/>
      <c r="AE351" s="414" t="e">
        <f t="shared" si="45"/>
        <v>#DIV/0!</v>
      </c>
      <c r="AF351" s="166"/>
      <c r="AG351" s="166"/>
      <c r="AH351" s="166"/>
      <c r="AI351" s="172"/>
    </row>
    <row r="352" spans="1:35" s="173" customFormat="1" ht="15.75" customHeight="1" hidden="1">
      <c r="A352" s="155"/>
      <c r="B352" s="155"/>
      <c r="C352" s="179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71"/>
      <c r="P352" s="170"/>
      <c r="Q352" s="170"/>
      <c r="R352" s="170"/>
      <c r="S352" s="170"/>
      <c r="T352" s="170"/>
      <c r="U352" s="166"/>
      <c r="V352" s="166"/>
      <c r="W352" s="166"/>
      <c r="X352" s="166"/>
      <c r="Y352" s="171"/>
      <c r="Z352" s="170"/>
      <c r="AA352" s="170"/>
      <c r="AB352" s="170"/>
      <c r="AC352" s="166">
        <f t="shared" si="44"/>
        <v>0</v>
      </c>
      <c r="AD352" s="166"/>
      <c r="AE352" s="414" t="e">
        <f t="shared" si="45"/>
        <v>#DIV/0!</v>
      </c>
      <c r="AF352" s="166"/>
      <c r="AG352" s="166"/>
      <c r="AH352" s="166"/>
      <c r="AI352" s="172"/>
    </row>
    <row r="353" spans="1:35" s="173" customFormat="1" ht="15.75" customHeight="1" hidden="1">
      <c r="A353" s="155"/>
      <c r="B353" s="155"/>
      <c r="C353" s="179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71"/>
      <c r="P353" s="170"/>
      <c r="Q353" s="170"/>
      <c r="R353" s="170"/>
      <c r="S353" s="170"/>
      <c r="T353" s="170"/>
      <c r="U353" s="166"/>
      <c r="V353" s="166"/>
      <c r="W353" s="166"/>
      <c r="X353" s="166"/>
      <c r="Y353" s="171"/>
      <c r="Z353" s="170"/>
      <c r="AA353" s="170"/>
      <c r="AB353" s="170"/>
      <c r="AC353" s="166">
        <f t="shared" si="44"/>
        <v>0</v>
      </c>
      <c r="AD353" s="166"/>
      <c r="AE353" s="414" t="e">
        <f t="shared" si="45"/>
        <v>#DIV/0!</v>
      </c>
      <c r="AF353" s="166"/>
      <c r="AG353" s="166"/>
      <c r="AH353" s="166"/>
      <c r="AI353" s="172"/>
    </row>
    <row r="354" spans="1:35" s="173" customFormat="1" ht="15.75" customHeight="1" hidden="1">
      <c r="A354" s="155"/>
      <c r="B354" s="155"/>
      <c r="C354" s="179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71"/>
      <c r="P354" s="170"/>
      <c r="Q354" s="170"/>
      <c r="R354" s="170"/>
      <c r="S354" s="170"/>
      <c r="T354" s="170"/>
      <c r="U354" s="166"/>
      <c r="V354" s="166"/>
      <c r="W354" s="166"/>
      <c r="X354" s="166"/>
      <c r="Y354" s="171"/>
      <c r="Z354" s="170"/>
      <c r="AA354" s="170"/>
      <c r="AB354" s="170"/>
      <c r="AC354" s="166">
        <f t="shared" si="44"/>
        <v>0</v>
      </c>
      <c r="AD354" s="166"/>
      <c r="AE354" s="414" t="e">
        <f t="shared" si="45"/>
        <v>#DIV/0!</v>
      </c>
      <c r="AF354" s="166"/>
      <c r="AG354" s="166"/>
      <c r="AH354" s="166"/>
      <c r="AI354" s="172"/>
    </row>
    <row r="355" spans="1:35" s="173" customFormat="1" ht="15.75" customHeight="1" hidden="1">
      <c r="A355" s="155"/>
      <c r="B355" s="155"/>
      <c r="C355" s="179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71"/>
      <c r="P355" s="170"/>
      <c r="Q355" s="170"/>
      <c r="R355" s="170"/>
      <c r="S355" s="170"/>
      <c r="T355" s="170"/>
      <c r="U355" s="166"/>
      <c r="V355" s="166"/>
      <c r="W355" s="166"/>
      <c r="X355" s="166"/>
      <c r="Y355" s="171"/>
      <c r="Z355" s="170"/>
      <c r="AA355" s="170"/>
      <c r="AB355" s="170"/>
      <c r="AC355" s="166">
        <f t="shared" si="44"/>
        <v>0</v>
      </c>
      <c r="AD355" s="166"/>
      <c r="AE355" s="414" t="e">
        <f t="shared" si="45"/>
        <v>#DIV/0!</v>
      </c>
      <c r="AF355" s="166"/>
      <c r="AG355" s="166"/>
      <c r="AH355" s="166"/>
      <c r="AI355" s="172"/>
    </row>
    <row r="356" spans="1:35" s="173" customFormat="1" ht="15.75" customHeight="1" hidden="1">
      <c r="A356" s="155"/>
      <c r="B356" s="155"/>
      <c r="C356" s="179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71"/>
      <c r="P356" s="170"/>
      <c r="Q356" s="170"/>
      <c r="R356" s="170"/>
      <c r="S356" s="170"/>
      <c r="T356" s="170"/>
      <c r="U356" s="166"/>
      <c r="V356" s="166"/>
      <c r="W356" s="166"/>
      <c r="X356" s="166"/>
      <c r="Y356" s="171"/>
      <c r="Z356" s="170"/>
      <c r="AA356" s="170"/>
      <c r="AB356" s="170"/>
      <c r="AC356" s="166">
        <f t="shared" si="44"/>
        <v>0</v>
      </c>
      <c r="AD356" s="166"/>
      <c r="AE356" s="414" t="e">
        <f t="shared" si="45"/>
        <v>#DIV/0!</v>
      </c>
      <c r="AF356" s="166"/>
      <c r="AG356" s="166"/>
      <c r="AH356" s="166"/>
      <c r="AI356" s="172"/>
    </row>
    <row r="357" spans="1:35" s="173" customFormat="1" ht="15.75" customHeight="1" hidden="1">
      <c r="A357" s="155"/>
      <c r="B357" s="155"/>
      <c r="C357" s="179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71"/>
      <c r="P357" s="170"/>
      <c r="Q357" s="170"/>
      <c r="R357" s="170"/>
      <c r="S357" s="170"/>
      <c r="T357" s="170"/>
      <c r="U357" s="166"/>
      <c r="V357" s="166"/>
      <c r="W357" s="166"/>
      <c r="X357" s="166"/>
      <c r="Y357" s="171"/>
      <c r="Z357" s="170"/>
      <c r="AA357" s="170"/>
      <c r="AB357" s="170"/>
      <c r="AC357" s="166">
        <f t="shared" si="44"/>
        <v>0</v>
      </c>
      <c r="AD357" s="166"/>
      <c r="AE357" s="414" t="e">
        <f t="shared" si="45"/>
        <v>#DIV/0!</v>
      </c>
      <c r="AF357" s="166"/>
      <c r="AG357" s="166"/>
      <c r="AH357" s="166"/>
      <c r="AI357" s="172"/>
    </row>
    <row r="358" spans="1:35" s="173" customFormat="1" ht="15.75" customHeight="1" hidden="1">
      <c r="A358" s="155"/>
      <c r="B358" s="155">
        <v>606</v>
      </c>
      <c r="C358" s="179" t="s">
        <v>50</v>
      </c>
      <c r="D358" s="166">
        <v>650000</v>
      </c>
      <c r="E358" s="166"/>
      <c r="F358" s="166">
        <v>650000</v>
      </c>
      <c r="G358" s="166"/>
      <c r="H358" s="166"/>
      <c r="I358" s="166"/>
      <c r="J358" s="166"/>
      <c r="K358" s="166"/>
      <c r="L358" s="166"/>
      <c r="M358" s="166"/>
      <c r="N358" s="171"/>
      <c r="P358" s="170"/>
      <c r="Q358" s="170"/>
      <c r="R358" s="170"/>
      <c r="S358" s="170"/>
      <c r="T358" s="170"/>
      <c r="U358" s="166"/>
      <c r="V358" s="166"/>
      <c r="W358" s="166"/>
      <c r="X358" s="166"/>
      <c r="Y358" s="171"/>
      <c r="Z358" s="170"/>
      <c r="AA358" s="170"/>
      <c r="AB358" s="170"/>
      <c r="AC358" s="166">
        <f t="shared" si="44"/>
        <v>0</v>
      </c>
      <c r="AD358" s="166"/>
      <c r="AE358" s="414" t="e">
        <f t="shared" si="45"/>
        <v>#DIV/0!</v>
      </c>
      <c r="AF358" s="166"/>
      <c r="AG358" s="166"/>
      <c r="AH358" s="166"/>
      <c r="AI358" s="172"/>
    </row>
    <row r="359" spans="1:35" s="173" customFormat="1" ht="15.75" customHeight="1" hidden="1">
      <c r="A359" s="155"/>
      <c r="B359" s="155"/>
      <c r="C359" s="179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71"/>
      <c r="P359" s="170"/>
      <c r="Q359" s="170"/>
      <c r="R359" s="170"/>
      <c r="S359" s="170"/>
      <c r="T359" s="170"/>
      <c r="U359" s="166"/>
      <c r="V359" s="166"/>
      <c r="W359" s="166"/>
      <c r="X359" s="166"/>
      <c r="Y359" s="171"/>
      <c r="Z359" s="170"/>
      <c r="AA359" s="170"/>
      <c r="AB359" s="170"/>
      <c r="AC359" s="166">
        <f t="shared" si="44"/>
        <v>0</v>
      </c>
      <c r="AD359" s="166"/>
      <c r="AE359" s="414" t="e">
        <f t="shared" si="45"/>
        <v>#DIV/0!</v>
      </c>
      <c r="AF359" s="166"/>
      <c r="AG359" s="166"/>
      <c r="AH359" s="166"/>
      <c r="AI359" s="172"/>
    </row>
    <row r="360" spans="1:35" s="276" customFormat="1" ht="15.75" customHeight="1" hidden="1">
      <c r="A360" s="180"/>
      <c r="B360" s="180"/>
      <c r="C360" s="181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5"/>
      <c r="P360" s="277"/>
      <c r="Q360" s="277"/>
      <c r="R360" s="277"/>
      <c r="S360" s="277"/>
      <c r="T360" s="277"/>
      <c r="U360" s="166"/>
      <c r="V360" s="274"/>
      <c r="W360" s="274"/>
      <c r="X360" s="274"/>
      <c r="Y360" s="275"/>
      <c r="Z360" s="277"/>
      <c r="AA360" s="277"/>
      <c r="AB360" s="277"/>
      <c r="AC360" s="166">
        <f t="shared" si="44"/>
        <v>0</v>
      </c>
      <c r="AD360" s="166"/>
      <c r="AE360" s="414" t="e">
        <f t="shared" si="45"/>
        <v>#DIV/0!</v>
      </c>
      <c r="AF360" s="274"/>
      <c r="AG360" s="274"/>
      <c r="AH360" s="274"/>
      <c r="AI360" s="278"/>
    </row>
    <row r="361" spans="1:35" s="276" customFormat="1" ht="15.75" hidden="1">
      <c r="A361" s="180"/>
      <c r="B361" s="180"/>
      <c r="C361" s="181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5"/>
      <c r="P361" s="277"/>
      <c r="Q361" s="277"/>
      <c r="R361" s="277"/>
      <c r="S361" s="277"/>
      <c r="T361" s="277"/>
      <c r="U361" s="166"/>
      <c r="V361" s="274"/>
      <c r="W361" s="274"/>
      <c r="X361" s="274"/>
      <c r="Y361" s="275"/>
      <c r="Z361" s="277"/>
      <c r="AA361" s="277"/>
      <c r="AB361" s="277"/>
      <c r="AC361" s="166"/>
      <c r="AD361" s="166"/>
      <c r="AE361" s="414" t="e">
        <f t="shared" si="45"/>
        <v>#DIV/0!</v>
      </c>
      <c r="AF361" s="274"/>
      <c r="AG361" s="274"/>
      <c r="AH361" s="274"/>
      <c r="AI361" s="278"/>
    </row>
    <row r="362" spans="1:35" s="276" customFormat="1" ht="22.5" customHeight="1">
      <c r="A362" s="180"/>
      <c r="B362" s="155" t="s">
        <v>105</v>
      </c>
      <c r="C362" s="179" t="s">
        <v>86</v>
      </c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5"/>
      <c r="P362" s="277"/>
      <c r="Q362" s="277"/>
      <c r="R362" s="277"/>
      <c r="S362" s="277"/>
      <c r="T362" s="277"/>
      <c r="U362" s="166"/>
      <c r="V362" s="274"/>
      <c r="W362" s="274"/>
      <c r="X362" s="274"/>
      <c r="Y362" s="275"/>
      <c r="Z362" s="277"/>
      <c r="AA362" s="277"/>
      <c r="AB362" s="277"/>
      <c r="AC362" s="166">
        <v>0</v>
      </c>
      <c r="AD362" s="166">
        <v>72</v>
      </c>
      <c r="AE362" s="452" t="s">
        <v>225</v>
      </c>
      <c r="AF362" s="274"/>
      <c r="AG362" s="274"/>
      <c r="AH362" s="274"/>
      <c r="AI362" s="278"/>
    </row>
    <row r="363" spans="1:35" s="276" customFormat="1" ht="47.25">
      <c r="A363" s="180"/>
      <c r="B363" s="180" t="s">
        <v>144</v>
      </c>
      <c r="C363" s="181" t="s">
        <v>145</v>
      </c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5"/>
      <c r="P363" s="277"/>
      <c r="Q363" s="277"/>
      <c r="R363" s="277"/>
      <c r="S363" s="277"/>
      <c r="T363" s="277"/>
      <c r="U363" s="166">
        <v>1740</v>
      </c>
      <c r="V363" s="274">
        <v>1740</v>
      </c>
      <c r="W363" s="274"/>
      <c r="X363" s="274">
        <v>0</v>
      </c>
      <c r="Y363" s="275"/>
      <c r="Z363" s="277"/>
      <c r="AA363" s="277"/>
      <c r="AB363" s="277"/>
      <c r="AC363" s="166">
        <f t="shared" si="44"/>
        <v>1740</v>
      </c>
      <c r="AD363" s="166">
        <v>1740</v>
      </c>
      <c r="AE363" s="414">
        <f t="shared" si="45"/>
        <v>1</v>
      </c>
      <c r="AF363" s="274">
        <v>1740</v>
      </c>
      <c r="AG363" s="274"/>
      <c r="AH363" s="274"/>
      <c r="AI363" s="278"/>
    </row>
    <row r="364" spans="1:35" s="276" customFormat="1" ht="63">
      <c r="A364" s="180"/>
      <c r="B364" s="155" t="s">
        <v>142</v>
      </c>
      <c r="C364" s="179" t="s">
        <v>143</v>
      </c>
      <c r="D364" s="274"/>
      <c r="E364" s="274"/>
      <c r="F364" s="274"/>
      <c r="G364" s="274"/>
      <c r="H364" s="274"/>
      <c r="I364" s="274"/>
      <c r="J364" s="274"/>
      <c r="K364" s="274"/>
      <c r="L364" s="274"/>
      <c r="M364" s="274"/>
      <c r="N364" s="275"/>
      <c r="P364" s="277"/>
      <c r="Q364" s="277"/>
      <c r="R364" s="277"/>
      <c r="S364" s="277"/>
      <c r="T364" s="277"/>
      <c r="U364" s="166">
        <v>34197</v>
      </c>
      <c r="V364" s="274">
        <v>34197</v>
      </c>
      <c r="W364" s="274">
        <v>0</v>
      </c>
      <c r="X364" s="274">
        <v>0</v>
      </c>
      <c r="Y364" s="275"/>
      <c r="Z364" s="277"/>
      <c r="AA364" s="277"/>
      <c r="AB364" s="277"/>
      <c r="AC364" s="166">
        <f t="shared" si="44"/>
        <v>34197</v>
      </c>
      <c r="AD364" s="166">
        <v>34197</v>
      </c>
      <c r="AE364" s="414">
        <f t="shared" si="45"/>
        <v>1</v>
      </c>
      <c r="AF364" s="274">
        <v>34197</v>
      </c>
      <c r="AG364" s="274"/>
      <c r="AH364" s="274"/>
      <c r="AI364" s="278"/>
    </row>
    <row r="365" spans="1:35" s="276" customFormat="1" ht="49.5" customHeight="1">
      <c r="A365" s="180"/>
      <c r="B365" s="155" t="s">
        <v>156</v>
      </c>
      <c r="C365" s="156" t="s">
        <v>224</v>
      </c>
      <c r="D365" s="274"/>
      <c r="E365" s="274"/>
      <c r="F365" s="274"/>
      <c r="G365" s="274"/>
      <c r="H365" s="274"/>
      <c r="I365" s="274"/>
      <c r="J365" s="274"/>
      <c r="K365" s="274"/>
      <c r="L365" s="274"/>
      <c r="M365" s="274"/>
      <c r="N365" s="275"/>
      <c r="P365" s="277"/>
      <c r="Q365" s="277"/>
      <c r="R365" s="277"/>
      <c r="S365" s="277"/>
      <c r="T365" s="277"/>
      <c r="U365" s="166">
        <v>30000</v>
      </c>
      <c r="V365" s="274">
        <v>30000</v>
      </c>
      <c r="W365" s="274">
        <v>0</v>
      </c>
      <c r="X365" s="274">
        <v>0</v>
      </c>
      <c r="Y365" s="275"/>
      <c r="Z365" s="277"/>
      <c r="AA365" s="277"/>
      <c r="AB365" s="277"/>
      <c r="AC365" s="166">
        <f t="shared" si="44"/>
        <v>30000</v>
      </c>
      <c r="AD365" s="166">
        <v>30000</v>
      </c>
      <c r="AE365" s="414">
        <f t="shared" si="45"/>
        <v>1</v>
      </c>
      <c r="AF365" s="274">
        <v>30000</v>
      </c>
      <c r="AG365" s="274"/>
      <c r="AH365" s="274"/>
      <c r="AI365" s="278"/>
    </row>
    <row r="366" spans="1:35" s="276" customFormat="1" ht="86.25" customHeight="1">
      <c r="A366" s="180"/>
      <c r="B366" s="155" t="s">
        <v>110</v>
      </c>
      <c r="C366" s="156" t="s">
        <v>99</v>
      </c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5"/>
      <c r="P366" s="277"/>
      <c r="Q366" s="277"/>
      <c r="R366" s="277"/>
      <c r="S366" s="277"/>
      <c r="T366" s="277"/>
      <c r="U366" s="166">
        <v>483000</v>
      </c>
      <c r="V366" s="274"/>
      <c r="W366" s="274"/>
      <c r="X366" s="274">
        <v>483000</v>
      </c>
      <c r="Y366" s="275"/>
      <c r="Z366" s="277"/>
      <c r="AA366" s="277"/>
      <c r="AB366" s="277"/>
      <c r="AC366" s="166">
        <f t="shared" si="44"/>
        <v>483000</v>
      </c>
      <c r="AD366" s="166">
        <v>483000</v>
      </c>
      <c r="AE366" s="414">
        <f t="shared" si="45"/>
        <v>1</v>
      </c>
      <c r="AF366" s="274"/>
      <c r="AG366" s="274"/>
      <c r="AH366" s="274">
        <v>483000</v>
      </c>
      <c r="AI366" s="278"/>
    </row>
    <row r="367" spans="1:35" s="281" customFormat="1" ht="19.5" customHeight="1" hidden="1">
      <c r="A367" s="187"/>
      <c r="B367" s="147"/>
      <c r="C367" s="148"/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  <c r="Z367" s="279"/>
      <c r="AA367" s="279"/>
      <c r="AB367" s="279"/>
      <c r="AC367" s="279"/>
      <c r="AD367" s="279"/>
      <c r="AE367" s="429"/>
      <c r="AF367" s="279"/>
      <c r="AG367" s="279"/>
      <c r="AH367" s="279"/>
      <c r="AI367" s="280"/>
    </row>
    <row r="368" spans="1:35" s="276" customFormat="1" ht="84" customHeight="1" hidden="1">
      <c r="A368" s="180"/>
      <c r="B368" s="155"/>
      <c r="C368" s="156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  <c r="N368" s="275"/>
      <c r="P368" s="277"/>
      <c r="Q368" s="277"/>
      <c r="R368" s="277"/>
      <c r="S368" s="277"/>
      <c r="T368" s="277"/>
      <c r="U368" s="166"/>
      <c r="V368" s="274"/>
      <c r="W368" s="274"/>
      <c r="X368" s="274"/>
      <c r="Y368" s="275"/>
      <c r="Z368" s="277"/>
      <c r="AA368" s="277"/>
      <c r="AB368" s="277"/>
      <c r="AC368" s="166"/>
      <c r="AD368" s="166"/>
      <c r="AE368" s="414"/>
      <c r="AF368" s="274"/>
      <c r="AG368" s="274"/>
      <c r="AH368" s="274"/>
      <c r="AI368" s="278"/>
    </row>
    <row r="369" spans="1:35" s="287" customFormat="1" ht="51.75" customHeight="1" thickBot="1">
      <c r="A369" s="282"/>
      <c r="B369" s="283"/>
      <c r="C369" s="284" t="s">
        <v>75</v>
      </c>
      <c r="D369" s="285"/>
      <c r="E369" s="285"/>
      <c r="F369" s="285"/>
      <c r="G369" s="285"/>
      <c r="H369" s="285"/>
      <c r="I369" s="285">
        <f>SUM(I370)</f>
        <v>581266</v>
      </c>
      <c r="J369" s="285"/>
      <c r="K369" s="285"/>
      <c r="L369" s="285"/>
      <c r="M369" s="285"/>
      <c r="N369" s="285">
        <f aca="true" t="shared" si="46" ref="N369:AH370">SUM(N370)</f>
        <v>0</v>
      </c>
      <c r="O369" s="285">
        <f t="shared" si="46"/>
        <v>0</v>
      </c>
      <c r="P369" s="285">
        <f t="shared" si="46"/>
        <v>0</v>
      </c>
      <c r="Q369" s="285">
        <f t="shared" si="46"/>
        <v>0</v>
      </c>
      <c r="R369" s="285">
        <f t="shared" si="46"/>
        <v>0</v>
      </c>
      <c r="S369" s="285">
        <f t="shared" si="46"/>
        <v>0</v>
      </c>
      <c r="T369" s="285">
        <f t="shared" si="46"/>
        <v>0</v>
      </c>
      <c r="U369" s="285">
        <f t="shared" si="46"/>
        <v>7255656</v>
      </c>
      <c r="V369" s="285">
        <f t="shared" si="46"/>
        <v>7255656</v>
      </c>
      <c r="W369" s="285">
        <f t="shared" si="46"/>
        <v>0</v>
      </c>
      <c r="X369" s="285">
        <f t="shared" si="46"/>
        <v>0</v>
      </c>
      <c r="Y369" s="285">
        <f t="shared" si="46"/>
        <v>0</v>
      </c>
      <c r="Z369" s="285">
        <f t="shared" si="46"/>
        <v>0</v>
      </c>
      <c r="AA369" s="285">
        <f t="shared" si="46"/>
        <v>0</v>
      </c>
      <c r="AB369" s="285">
        <f t="shared" si="46"/>
        <v>0</v>
      </c>
      <c r="AC369" s="285">
        <f t="shared" si="46"/>
        <v>7255656</v>
      </c>
      <c r="AD369" s="285">
        <f t="shared" si="46"/>
        <v>7552969</v>
      </c>
      <c r="AE369" s="410">
        <f aca="true" t="shared" si="47" ref="AE369:AE378">SUM(AD369/AC369)</f>
        <v>1.040976722159926</v>
      </c>
      <c r="AF369" s="285">
        <f t="shared" si="46"/>
        <v>7255656</v>
      </c>
      <c r="AG369" s="285">
        <f t="shared" si="46"/>
        <v>0</v>
      </c>
      <c r="AH369" s="285">
        <f t="shared" si="46"/>
        <v>0</v>
      </c>
      <c r="AI369" s="286"/>
    </row>
    <row r="370" spans="1:35" s="289" customFormat="1" ht="42.75" customHeight="1">
      <c r="A370" s="288"/>
      <c r="B370" s="188" t="s">
        <v>83</v>
      </c>
      <c r="C370" s="189" t="s">
        <v>84</v>
      </c>
      <c r="D370" s="190"/>
      <c r="E370" s="190"/>
      <c r="F370" s="190"/>
      <c r="G370" s="190"/>
      <c r="H370" s="190"/>
      <c r="I370" s="190">
        <f>SUM(I371)</f>
        <v>581266</v>
      </c>
      <c r="J370" s="190"/>
      <c r="K370" s="190"/>
      <c r="L370" s="190"/>
      <c r="M370" s="190"/>
      <c r="N370" s="190">
        <f t="shared" si="46"/>
        <v>0</v>
      </c>
      <c r="O370" s="190">
        <f t="shared" si="46"/>
        <v>0</v>
      </c>
      <c r="P370" s="190">
        <f t="shared" si="46"/>
        <v>0</v>
      </c>
      <c r="Q370" s="190">
        <f t="shared" si="46"/>
        <v>0</v>
      </c>
      <c r="R370" s="190">
        <f t="shared" si="46"/>
        <v>0</v>
      </c>
      <c r="S370" s="190">
        <f t="shared" si="46"/>
        <v>0</v>
      </c>
      <c r="T370" s="190">
        <f t="shared" si="46"/>
        <v>0</v>
      </c>
      <c r="U370" s="190">
        <f>SUM(U371+U374+U375)</f>
        <v>7255656</v>
      </c>
      <c r="V370" s="190">
        <f aca="true" t="shared" si="48" ref="V370:AH370">SUM(V371+V374+V375)</f>
        <v>7255656</v>
      </c>
      <c r="W370" s="190">
        <f t="shared" si="48"/>
        <v>0</v>
      </c>
      <c r="X370" s="190">
        <f t="shared" si="48"/>
        <v>0</v>
      </c>
      <c r="Y370" s="190">
        <f t="shared" si="48"/>
        <v>0</v>
      </c>
      <c r="Z370" s="190">
        <f t="shared" si="48"/>
        <v>0</v>
      </c>
      <c r="AA370" s="190">
        <f t="shared" si="48"/>
        <v>0</v>
      </c>
      <c r="AB370" s="190">
        <f t="shared" si="48"/>
        <v>0</v>
      </c>
      <c r="AC370" s="190">
        <f t="shared" si="48"/>
        <v>7255656</v>
      </c>
      <c r="AD370" s="190">
        <f>SUM(AD371+AD374+AD375)</f>
        <v>7552969</v>
      </c>
      <c r="AE370" s="413">
        <f t="shared" si="47"/>
        <v>1.040976722159926</v>
      </c>
      <c r="AF370" s="190">
        <f t="shared" si="48"/>
        <v>7255656</v>
      </c>
      <c r="AG370" s="190">
        <f t="shared" si="48"/>
        <v>0</v>
      </c>
      <c r="AH370" s="190">
        <f t="shared" si="48"/>
        <v>0</v>
      </c>
      <c r="AI370" s="186"/>
    </row>
    <row r="371" spans="1:35" s="276" customFormat="1" ht="19.5" customHeight="1">
      <c r="A371" s="180"/>
      <c r="B371" s="180" t="s">
        <v>113</v>
      </c>
      <c r="C371" s="181" t="s">
        <v>76</v>
      </c>
      <c r="D371" s="274"/>
      <c r="E371" s="274"/>
      <c r="F371" s="274"/>
      <c r="G371" s="274"/>
      <c r="H371" s="274"/>
      <c r="I371" s="274">
        <v>581266</v>
      </c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166">
        <v>7095656</v>
      </c>
      <c r="V371" s="274">
        <v>7095656</v>
      </c>
      <c r="W371" s="274"/>
      <c r="X371" s="274"/>
      <c r="Y371" s="290"/>
      <c r="Z371" s="291"/>
      <c r="AA371" s="291"/>
      <c r="AB371" s="291"/>
      <c r="AC371" s="166">
        <f>SUM(U371-AA371+AB371)</f>
        <v>7095656</v>
      </c>
      <c r="AD371" s="166">
        <v>7357891</v>
      </c>
      <c r="AE371" s="414">
        <f t="shared" si="47"/>
        <v>1.0369571185525341</v>
      </c>
      <c r="AF371" s="274">
        <v>7095656</v>
      </c>
      <c r="AG371" s="274"/>
      <c r="AH371" s="274"/>
      <c r="AI371" s="278"/>
    </row>
    <row r="372" spans="1:35" s="293" customFormat="1" ht="18.75" customHeight="1" hidden="1">
      <c r="A372" s="292"/>
      <c r="B372" s="188"/>
      <c r="C372" s="189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1"/>
      <c r="Z372" s="192"/>
      <c r="AA372" s="192"/>
      <c r="AB372" s="192"/>
      <c r="AC372" s="190"/>
      <c r="AD372" s="190"/>
      <c r="AE372" s="414" t="e">
        <f t="shared" si="47"/>
        <v>#DIV/0!</v>
      </c>
      <c r="AF372" s="190"/>
      <c r="AG372" s="190"/>
      <c r="AH372" s="190"/>
      <c r="AI372" s="193"/>
    </row>
    <row r="373" spans="1:35" s="184" customFormat="1" ht="15.75" customHeight="1" hidden="1">
      <c r="A373" s="288"/>
      <c r="B373" s="288"/>
      <c r="C373" s="294"/>
      <c r="D373" s="182"/>
      <c r="E373" s="182"/>
      <c r="F373" s="182"/>
      <c r="G373" s="182"/>
      <c r="H373" s="182"/>
      <c r="I373" s="182"/>
      <c r="J373" s="175"/>
      <c r="K373" s="175"/>
      <c r="L373" s="182"/>
      <c r="M373" s="182"/>
      <c r="N373" s="183"/>
      <c r="O373" s="289"/>
      <c r="P373" s="185"/>
      <c r="Q373" s="185"/>
      <c r="R373" s="185"/>
      <c r="S373" s="185"/>
      <c r="T373" s="185"/>
      <c r="U373" s="175"/>
      <c r="V373" s="175"/>
      <c r="W373" s="182"/>
      <c r="X373" s="182"/>
      <c r="Y373" s="183"/>
      <c r="Z373" s="185"/>
      <c r="AA373" s="185"/>
      <c r="AB373" s="185"/>
      <c r="AC373" s="175"/>
      <c r="AD373" s="175"/>
      <c r="AE373" s="414" t="e">
        <f t="shared" si="47"/>
        <v>#DIV/0!</v>
      </c>
      <c r="AF373" s="175"/>
      <c r="AG373" s="182"/>
      <c r="AH373" s="182"/>
      <c r="AI373" s="186"/>
    </row>
    <row r="374" spans="1:35" s="184" customFormat="1" ht="15.75" hidden="1">
      <c r="A374" s="288"/>
      <c r="B374" s="288"/>
      <c r="C374" s="294"/>
      <c r="D374" s="182"/>
      <c r="E374" s="182"/>
      <c r="F374" s="182"/>
      <c r="G374" s="182"/>
      <c r="H374" s="182"/>
      <c r="I374" s="182"/>
      <c r="J374" s="175"/>
      <c r="K374" s="175"/>
      <c r="L374" s="182"/>
      <c r="M374" s="182"/>
      <c r="N374" s="183"/>
      <c r="O374" s="289"/>
      <c r="P374" s="185"/>
      <c r="Q374" s="185"/>
      <c r="R374" s="185"/>
      <c r="S374" s="185"/>
      <c r="T374" s="185"/>
      <c r="U374" s="166"/>
      <c r="V374" s="175"/>
      <c r="W374" s="182"/>
      <c r="X374" s="182"/>
      <c r="Y374" s="183"/>
      <c r="Z374" s="185"/>
      <c r="AA374" s="185"/>
      <c r="AB374" s="185"/>
      <c r="AC374" s="166"/>
      <c r="AD374" s="166"/>
      <c r="AE374" s="414" t="e">
        <f t="shared" si="47"/>
        <v>#DIV/0!</v>
      </c>
      <c r="AF374" s="175"/>
      <c r="AG374" s="182"/>
      <c r="AH374" s="182"/>
      <c r="AI374" s="186"/>
    </row>
    <row r="375" spans="1:35" s="184" customFormat="1" ht="15.75">
      <c r="A375" s="288"/>
      <c r="B375" s="288" t="s">
        <v>190</v>
      </c>
      <c r="C375" s="294" t="s">
        <v>191</v>
      </c>
      <c r="D375" s="182"/>
      <c r="E375" s="182"/>
      <c r="F375" s="182"/>
      <c r="G375" s="182"/>
      <c r="H375" s="182"/>
      <c r="I375" s="182"/>
      <c r="J375" s="175"/>
      <c r="K375" s="175"/>
      <c r="L375" s="182"/>
      <c r="M375" s="182"/>
      <c r="N375" s="183"/>
      <c r="O375" s="289"/>
      <c r="P375" s="185"/>
      <c r="Q375" s="185"/>
      <c r="R375" s="185"/>
      <c r="S375" s="185"/>
      <c r="T375" s="185"/>
      <c r="U375" s="166">
        <v>160000</v>
      </c>
      <c r="V375" s="175">
        <v>160000</v>
      </c>
      <c r="W375" s="182"/>
      <c r="X375" s="182"/>
      <c r="Y375" s="183"/>
      <c r="Z375" s="185"/>
      <c r="AA375" s="185"/>
      <c r="AB375" s="185"/>
      <c r="AC375" s="166">
        <f>SUM(U375-AA375+AB375)</f>
        <v>160000</v>
      </c>
      <c r="AD375" s="166">
        <v>195078</v>
      </c>
      <c r="AE375" s="414">
        <f t="shared" si="47"/>
        <v>1.2192375</v>
      </c>
      <c r="AF375" s="175">
        <v>160000</v>
      </c>
      <c r="AG375" s="182"/>
      <c r="AH375" s="182"/>
      <c r="AI375" s="186"/>
    </row>
    <row r="376" spans="1:35" s="145" customFormat="1" ht="25.5" customHeight="1" thickBot="1">
      <c r="A376" s="295"/>
      <c r="B376" s="237" t="s">
        <v>0</v>
      </c>
      <c r="C376" s="224" t="s">
        <v>48</v>
      </c>
      <c r="D376" s="212">
        <f>SUM(D377)</f>
        <v>0</v>
      </c>
      <c r="E376" s="212">
        <f>SUM(E377)</f>
        <v>0</v>
      </c>
      <c r="F376" s="212">
        <f>SUM(F377)</f>
        <v>0</v>
      </c>
      <c r="G376" s="212">
        <f>SUM(G377)</f>
        <v>0</v>
      </c>
      <c r="H376" s="212">
        <f>SUM(H377)</f>
        <v>0</v>
      </c>
      <c r="I376" s="212">
        <f>SUM(I377+I384+I386)</f>
        <v>25770931</v>
      </c>
      <c r="J376" s="212"/>
      <c r="K376" s="212"/>
      <c r="L376" s="212"/>
      <c r="M376" s="212"/>
      <c r="N376" s="212">
        <f aca="true" t="shared" si="49" ref="N376:T376">SUM(N377+N384+N386+N388)</f>
        <v>0</v>
      </c>
      <c r="O376" s="212">
        <f t="shared" si="49"/>
        <v>0</v>
      </c>
      <c r="P376" s="212">
        <f t="shared" si="49"/>
        <v>0</v>
      </c>
      <c r="Q376" s="212">
        <f t="shared" si="49"/>
        <v>0</v>
      </c>
      <c r="R376" s="212">
        <f t="shared" si="49"/>
        <v>0</v>
      </c>
      <c r="S376" s="212">
        <f t="shared" si="49"/>
        <v>0</v>
      </c>
      <c r="T376" s="212">
        <f t="shared" si="49"/>
        <v>0</v>
      </c>
      <c r="U376" s="212">
        <f>SUM(U377+U379+U384+U388+U382)</f>
        <v>33409993</v>
      </c>
      <c r="V376" s="212">
        <f aca="true" t="shared" si="50" ref="V376:AH376">SUM(V377+V379+V384+V388+V382)</f>
        <v>33409993</v>
      </c>
      <c r="W376" s="212">
        <f t="shared" si="50"/>
        <v>0</v>
      </c>
      <c r="X376" s="212">
        <f t="shared" si="50"/>
        <v>0</v>
      </c>
      <c r="Y376" s="212">
        <f t="shared" si="50"/>
        <v>0</v>
      </c>
      <c r="Z376" s="212">
        <f t="shared" si="50"/>
        <v>0</v>
      </c>
      <c r="AA376" s="212">
        <f t="shared" si="50"/>
        <v>0</v>
      </c>
      <c r="AB376" s="212">
        <f t="shared" si="50"/>
        <v>0</v>
      </c>
      <c r="AC376" s="212">
        <f t="shared" si="50"/>
        <v>33409993</v>
      </c>
      <c r="AD376" s="212">
        <f>SUM(AD377+AD379+AD384+AD388+AD382)</f>
        <v>33774099</v>
      </c>
      <c r="AE376" s="410">
        <f t="shared" si="47"/>
        <v>1.0108981166203777</v>
      </c>
      <c r="AF376" s="212">
        <f t="shared" si="50"/>
        <v>33409993</v>
      </c>
      <c r="AG376" s="212">
        <f t="shared" si="50"/>
        <v>0</v>
      </c>
      <c r="AH376" s="212">
        <f t="shared" si="50"/>
        <v>0</v>
      </c>
      <c r="AI376" s="215"/>
    </row>
    <row r="377" spans="1:35" s="165" customFormat="1" ht="25.5" customHeight="1">
      <c r="A377" s="243"/>
      <c r="B377" s="147" t="s">
        <v>78</v>
      </c>
      <c r="C377" s="148" t="s">
        <v>80</v>
      </c>
      <c r="D377" s="163">
        <f>SUM(D387)</f>
        <v>0</v>
      </c>
      <c r="E377" s="163">
        <f>SUM(E387)</f>
        <v>0</v>
      </c>
      <c r="F377" s="163">
        <f>SUM(F387)</f>
        <v>0</v>
      </c>
      <c r="G377" s="163">
        <f>SUM(G387)</f>
        <v>0</v>
      </c>
      <c r="H377" s="163">
        <f>SUM(H387)</f>
        <v>0</v>
      </c>
      <c r="I377" s="163">
        <f>SUM(I378)</f>
        <v>24061149</v>
      </c>
      <c r="J377" s="163"/>
      <c r="K377" s="163"/>
      <c r="L377" s="163"/>
      <c r="M377" s="163"/>
      <c r="N377" s="163">
        <f aca="true" t="shared" si="51" ref="N377:AH377">SUM(N378)</f>
        <v>0</v>
      </c>
      <c r="O377" s="163">
        <f t="shared" si="51"/>
        <v>0</v>
      </c>
      <c r="P377" s="163">
        <f t="shared" si="51"/>
        <v>0</v>
      </c>
      <c r="Q377" s="163">
        <f t="shared" si="51"/>
        <v>0</v>
      </c>
      <c r="R377" s="163">
        <f t="shared" si="51"/>
        <v>0</v>
      </c>
      <c r="S377" s="163">
        <f t="shared" si="51"/>
        <v>0</v>
      </c>
      <c r="T377" s="163">
        <f t="shared" si="51"/>
        <v>0</v>
      </c>
      <c r="U377" s="163">
        <f t="shared" si="51"/>
        <v>28477695</v>
      </c>
      <c r="V377" s="163">
        <f t="shared" si="51"/>
        <v>28477695</v>
      </c>
      <c r="W377" s="163">
        <f t="shared" si="51"/>
        <v>0</v>
      </c>
      <c r="X377" s="163">
        <f t="shared" si="51"/>
        <v>0</v>
      </c>
      <c r="Y377" s="163">
        <f t="shared" si="51"/>
        <v>0</v>
      </c>
      <c r="Z377" s="163">
        <f t="shared" si="51"/>
        <v>0</v>
      </c>
      <c r="AA377" s="163">
        <f t="shared" si="51"/>
        <v>0</v>
      </c>
      <c r="AB377" s="163">
        <f t="shared" si="51"/>
        <v>0</v>
      </c>
      <c r="AC377" s="163">
        <f t="shared" si="51"/>
        <v>28477695</v>
      </c>
      <c r="AD377" s="163">
        <f t="shared" si="51"/>
        <v>28841801</v>
      </c>
      <c r="AE377" s="413">
        <f t="shared" si="47"/>
        <v>1.012785655580622</v>
      </c>
      <c r="AF377" s="163">
        <f t="shared" si="51"/>
        <v>28477695</v>
      </c>
      <c r="AG377" s="163">
        <f t="shared" si="51"/>
        <v>0</v>
      </c>
      <c r="AH377" s="163">
        <f t="shared" si="51"/>
        <v>0</v>
      </c>
      <c r="AI377" s="164"/>
    </row>
    <row r="378" spans="1:35" s="296" customFormat="1" ht="19.5" customHeight="1">
      <c r="A378" s="155"/>
      <c r="B378" s="155" t="s">
        <v>114</v>
      </c>
      <c r="C378" s="217" t="s">
        <v>79</v>
      </c>
      <c r="D378" s="158"/>
      <c r="E378" s="158"/>
      <c r="F378" s="158"/>
      <c r="G378" s="158"/>
      <c r="H378" s="158"/>
      <c r="I378" s="158">
        <v>24061149</v>
      </c>
      <c r="J378" s="158"/>
      <c r="K378" s="158"/>
      <c r="L378" s="158"/>
      <c r="M378" s="158"/>
      <c r="N378" s="158"/>
      <c r="O378" s="219"/>
      <c r="P378" s="158"/>
      <c r="Q378" s="158"/>
      <c r="R378" s="158"/>
      <c r="S378" s="158"/>
      <c r="T378" s="158"/>
      <c r="U378" s="158">
        <v>28477695</v>
      </c>
      <c r="V378" s="158">
        <v>28477695</v>
      </c>
      <c r="W378" s="158"/>
      <c r="X378" s="158"/>
      <c r="Y378" s="171"/>
      <c r="Z378" s="170"/>
      <c r="AA378" s="170"/>
      <c r="AB378" s="170"/>
      <c r="AC378" s="166">
        <f>SUM(U378-AA378+AB378)</f>
        <v>28477695</v>
      </c>
      <c r="AD378" s="166">
        <v>28841801</v>
      </c>
      <c r="AE378" s="414">
        <f t="shared" si="47"/>
        <v>1.012785655580622</v>
      </c>
      <c r="AF378" s="158">
        <v>28477695</v>
      </c>
      <c r="AG378" s="158"/>
      <c r="AH378" s="158"/>
      <c r="AI378" s="219"/>
    </row>
    <row r="379" spans="1:35" s="298" customFormat="1" ht="27" customHeight="1" hidden="1">
      <c r="A379" s="141"/>
      <c r="B379" s="147"/>
      <c r="C379" s="148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297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413"/>
      <c r="AF379" s="163"/>
      <c r="AG379" s="163"/>
      <c r="AH379" s="163"/>
      <c r="AI379" s="236"/>
    </row>
    <row r="380" spans="1:35" s="296" customFormat="1" ht="33.75" customHeight="1" hidden="1">
      <c r="A380" s="155"/>
      <c r="B380" s="155"/>
      <c r="C380" s="217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219"/>
      <c r="P380" s="158"/>
      <c r="Q380" s="158"/>
      <c r="R380" s="158"/>
      <c r="S380" s="158"/>
      <c r="T380" s="158"/>
      <c r="U380" s="166"/>
      <c r="V380" s="158"/>
      <c r="W380" s="158"/>
      <c r="X380" s="158"/>
      <c r="Y380" s="171"/>
      <c r="Z380" s="170"/>
      <c r="AA380" s="170"/>
      <c r="AB380" s="170"/>
      <c r="AC380" s="166"/>
      <c r="AD380" s="166"/>
      <c r="AE380" s="414"/>
      <c r="AF380" s="158"/>
      <c r="AG380" s="158"/>
      <c r="AH380" s="158"/>
      <c r="AI380" s="219"/>
    </row>
    <row r="381" spans="1:35" s="296" customFormat="1" ht="33.75" customHeight="1" hidden="1">
      <c r="A381" s="155"/>
      <c r="B381" s="155"/>
      <c r="C381" s="217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219"/>
      <c r="P381" s="158"/>
      <c r="Q381" s="158"/>
      <c r="R381" s="158"/>
      <c r="S381" s="158"/>
      <c r="T381" s="158"/>
      <c r="U381" s="166"/>
      <c r="V381" s="158"/>
      <c r="W381" s="158"/>
      <c r="X381" s="158"/>
      <c r="Y381" s="171"/>
      <c r="Z381" s="170"/>
      <c r="AA381" s="170"/>
      <c r="AB381" s="170"/>
      <c r="AC381" s="166"/>
      <c r="AD381" s="166"/>
      <c r="AE381" s="414"/>
      <c r="AF381" s="158"/>
      <c r="AG381" s="158"/>
      <c r="AH381" s="158"/>
      <c r="AI381" s="219"/>
    </row>
    <row r="382" spans="1:35" s="298" customFormat="1" ht="33.75" customHeight="1">
      <c r="A382" s="141"/>
      <c r="B382" s="147" t="s">
        <v>173</v>
      </c>
      <c r="C382" s="148" t="s">
        <v>174</v>
      </c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297"/>
      <c r="P382" s="163"/>
      <c r="Q382" s="163"/>
      <c r="R382" s="163"/>
      <c r="S382" s="163"/>
      <c r="T382" s="163"/>
      <c r="U382" s="163">
        <f>SUM(U383)</f>
        <v>150000</v>
      </c>
      <c r="V382" s="163">
        <f aca="true" t="shared" si="52" ref="V382:AH382">SUM(V383)</f>
        <v>150000</v>
      </c>
      <c r="W382" s="163">
        <f t="shared" si="52"/>
        <v>0</v>
      </c>
      <c r="X382" s="163">
        <f t="shared" si="52"/>
        <v>0</v>
      </c>
      <c r="Y382" s="163">
        <f t="shared" si="52"/>
        <v>0</v>
      </c>
      <c r="Z382" s="163">
        <f t="shared" si="52"/>
        <v>0</v>
      </c>
      <c r="AA382" s="163">
        <f t="shared" si="52"/>
        <v>0</v>
      </c>
      <c r="AB382" s="163">
        <f t="shared" si="52"/>
        <v>0</v>
      </c>
      <c r="AC382" s="163">
        <f t="shared" si="52"/>
        <v>150000</v>
      </c>
      <c r="AD382" s="163">
        <f t="shared" si="52"/>
        <v>150000</v>
      </c>
      <c r="AE382" s="413">
        <f>SUM(AD382/AC382)</f>
        <v>1</v>
      </c>
      <c r="AF382" s="163">
        <f t="shared" si="52"/>
        <v>150000</v>
      </c>
      <c r="AG382" s="163">
        <f t="shared" si="52"/>
        <v>0</v>
      </c>
      <c r="AH382" s="163">
        <f t="shared" si="52"/>
        <v>0</v>
      </c>
      <c r="AI382" s="236"/>
    </row>
    <row r="383" spans="1:35" s="296" customFormat="1" ht="33.75" customHeight="1">
      <c r="A383" s="155"/>
      <c r="B383" s="155" t="s">
        <v>175</v>
      </c>
      <c r="C383" s="217" t="s">
        <v>176</v>
      </c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219"/>
      <c r="P383" s="158"/>
      <c r="Q383" s="158"/>
      <c r="R383" s="158"/>
      <c r="S383" s="158"/>
      <c r="T383" s="158"/>
      <c r="U383" s="166">
        <v>150000</v>
      </c>
      <c r="V383" s="158">
        <v>150000</v>
      </c>
      <c r="W383" s="158"/>
      <c r="X383" s="158"/>
      <c r="Y383" s="171"/>
      <c r="Z383" s="170"/>
      <c r="AA383" s="170"/>
      <c r="AB383" s="170"/>
      <c r="AC383" s="166">
        <f>SUM(U383-AA383+AB383)</f>
        <v>150000</v>
      </c>
      <c r="AD383" s="166">
        <v>150000</v>
      </c>
      <c r="AE383" s="414">
        <f>SUM(AD383/AC383)</f>
        <v>1</v>
      </c>
      <c r="AF383" s="158">
        <v>150000</v>
      </c>
      <c r="AG383" s="158"/>
      <c r="AH383" s="158"/>
      <c r="AI383" s="219"/>
    </row>
    <row r="384" spans="1:35" s="165" customFormat="1" ht="18" customHeight="1">
      <c r="A384" s="209"/>
      <c r="B384" s="147" t="s">
        <v>81</v>
      </c>
      <c r="C384" s="148" t="s">
        <v>82</v>
      </c>
      <c r="D384" s="163"/>
      <c r="E384" s="163"/>
      <c r="F384" s="163"/>
      <c r="G384" s="163"/>
      <c r="H384" s="163"/>
      <c r="I384" s="163">
        <f>SUM(I385)</f>
        <v>1709782</v>
      </c>
      <c r="J384" s="163"/>
      <c r="K384" s="163"/>
      <c r="L384" s="163"/>
      <c r="M384" s="163"/>
      <c r="N384" s="163">
        <f aca="true" t="shared" si="53" ref="N384:AH384">SUM(N385)</f>
        <v>0</v>
      </c>
      <c r="O384" s="163">
        <f t="shared" si="53"/>
        <v>0</v>
      </c>
      <c r="P384" s="163">
        <f t="shared" si="53"/>
        <v>0</v>
      </c>
      <c r="Q384" s="163">
        <f t="shared" si="53"/>
        <v>0</v>
      </c>
      <c r="R384" s="163">
        <f t="shared" si="53"/>
        <v>0</v>
      </c>
      <c r="S384" s="163">
        <f t="shared" si="53"/>
        <v>0</v>
      </c>
      <c r="T384" s="163">
        <f t="shared" si="53"/>
        <v>0</v>
      </c>
      <c r="U384" s="163">
        <f t="shared" si="53"/>
        <v>3208704</v>
      </c>
      <c r="V384" s="163">
        <f t="shared" si="53"/>
        <v>3208704</v>
      </c>
      <c r="W384" s="163">
        <f t="shared" si="53"/>
        <v>0</v>
      </c>
      <c r="X384" s="163">
        <f t="shared" si="53"/>
        <v>0</v>
      </c>
      <c r="Y384" s="163">
        <f t="shared" si="53"/>
        <v>0</v>
      </c>
      <c r="Z384" s="163">
        <f t="shared" si="53"/>
        <v>0</v>
      </c>
      <c r="AA384" s="163">
        <f t="shared" si="53"/>
        <v>0</v>
      </c>
      <c r="AB384" s="163">
        <f t="shared" si="53"/>
        <v>0</v>
      </c>
      <c r="AC384" s="163">
        <f t="shared" si="53"/>
        <v>3208704</v>
      </c>
      <c r="AD384" s="163">
        <f t="shared" si="53"/>
        <v>3208704</v>
      </c>
      <c r="AE384" s="413">
        <f>SUM(AD384/AC384)</f>
        <v>1</v>
      </c>
      <c r="AF384" s="163">
        <f t="shared" si="53"/>
        <v>3208704</v>
      </c>
      <c r="AG384" s="163">
        <f t="shared" si="53"/>
        <v>0</v>
      </c>
      <c r="AH384" s="163">
        <f t="shared" si="53"/>
        <v>0</v>
      </c>
      <c r="AI384" s="164"/>
    </row>
    <row r="385" spans="1:35" s="296" customFormat="1" ht="18" customHeight="1">
      <c r="A385" s="155"/>
      <c r="B385" s="155" t="s">
        <v>114</v>
      </c>
      <c r="C385" s="217" t="s">
        <v>79</v>
      </c>
      <c r="D385" s="158"/>
      <c r="E385" s="158"/>
      <c r="F385" s="158"/>
      <c r="G385" s="158"/>
      <c r="H385" s="158"/>
      <c r="I385" s="158">
        <v>1709782</v>
      </c>
      <c r="J385" s="158"/>
      <c r="K385" s="158"/>
      <c r="L385" s="158"/>
      <c r="M385" s="158"/>
      <c r="N385" s="158"/>
      <c r="O385" s="219"/>
      <c r="P385" s="158"/>
      <c r="Q385" s="158"/>
      <c r="R385" s="158"/>
      <c r="S385" s="158"/>
      <c r="T385" s="158"/>
      <c r="U385" s="166">
        <v>3208704</v>
      </c>
      <c r="V385" s="158">
        <v>3208704</v>
      </c>
      <c r="W385" s="158"/>
      <c r="X385" s="158"/>
      <c r="Y385" s="171"/>
      <c r="Z385" s="170"/>
      <c r="AA385" s="170"/>
      <c r="AB385" s="170"/>
      <c r="AC385" s="166">
        <f>SUM(U385-AA385+AB385)</f>
        <v>3208704</v>
      </c>
      <c r="AD385" s="166">
        <v>3208704</v>
      </c>
      <c r="AE385" s="414">
        <f>SUM(AD385/AC385)</f>
        <v>1</v>
      </c>
      <c r="AF385" s="158">
        <v>3208704</v>
      </c>
      <c r="AG385" s="158"/>
      <c r="AH385" s="158"/>
      <c r="AI385" s="219"/>
    </row>
    <row r="386" spans="1:35" s="165" customFormat="1" ht="18" customHeight="1" hidden="1">
      <c r="A386" s="209"/>
      <c r="B386" s="147"/>
      <c r="C386" s="148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210"/>
      <c r="Z386" s="211"/>
      <c r="AA386" s="211"/>
      <c r="AB386" s="211"/>
      <c r="AC386" s="163"/>
      <c r="AD386" s="163"/>
      <c r="AE386" s="413"/>
      <c r="AF386" s="163"/>
      <c r="AG386" s="163"/>
      <c r="AH386" s="163"/>
      <c r="AI386" s="164"/>
    </row>
    <row r="387" spans="1:35" s="296" customFormat="1" ht="18" customHeight="1" hidden="1">
      <c r="A387" s="155"/>
      <c r="B387" s="155"/>
      <c r="C387" s="217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219"/>
      <c r="P387" s="158"/>
      <c r="Q387" s="158"/>
      <c r="R387" s="158"/>
      <c r="S387" s="158"/>
      <c r="T387" s="158"/>
      <c r="U387" s="158"/>
      <c r="V387" s="158"/>
      <c r="W387" s="158"/>
      <c r="X387" s="158"/>
      <c r="Y387" s="171"/>
      <c r="Z387" s="170"/>
      <c r="AA387" s="170"/>
      <c r="AB387" s="170"/>
      <c r="AC387" s="158"/>
      <c r="AD387" s="158"/>
      <c r="AE387" s="430"/>
      <c r="AF387" s="158"/>
      <c r="AG387" s="158"/>
      <c r="AH387" s="158"/>
      <c r="AI387" s="219"/>
    </row>
    <row r="388" spans="1:35" s="165" customFormat="1" ht="42" customHeight="1">
      <c r="A388" s="209"/>
      <c r="B388" s="147" t="s">
        <v>119</v>
      </c>
      <c r="C388" s="148" t="s">
        <v>120</v>
      </c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>
        <f aca="true" t="shared" si="54" ref="N388:AH388">SUM(N389)</f>
        <v>0</v>
      </c>
      <c r="O388" s="163">
        <f t="shared" si="54"/>
        <v>0</v>
      </c>
      <c r="P388" s="163">
        <f t="shared" si="54"/>
        <v>0</v>
      </c>
      <c r="Q388" s="163">
        <f t="shared" si="54"/>
        <v>0</v>
      </c>
      <c r="R388" s="163">
        <f t="shared" si="54"/>
        <v>0</v>
      </c>
      <c r="S388" s="163">
        <f t="shared" si="54"/>
        <v>0</v>
      </c>
      <c r="T388" s="163">
        <f t="shared" si="54"/>
        <v>0</v>
      </c>
      <c r="U388" s="163">
        <f t="shared" si="54"/>
        <v>1573594</v>
      </c>
      <c r="V388" s="163">
        <f t="shared" si="54"/>
        <v>1573594</v>
      </c>
      <c r="W388" s="163">
        <f t="shared" si="54"/>
        <v>0</v>
      </c>
      <c r="X388" s="163">
        <f t="shared" si="54"/>
        <v>0</v>
      </c>
      <c r="Y388" s="163">
        <f t="shared" si="54"/>
        <v>0</v>
      </c>
      <c r="Z388" s="163">
        <f t="shared" si="54"/>
        <v>0</v>
      </c>
      <c r="AA388" s="163">
        <f t="shared" si="54"/>
        <v>0</v>
      </c>
      <c r="AB388" s="163">
        <f t="shared" si="54"/>
        <v>0</v>
      </c>
      <c r="AC388" s="163">
        <f t="shared" si="54"/>
        <v>1573594</v>
      </c>
      <c r="AD388" s="163">
        <f t="shared" si="54"/>
        <v>1573594</v>
      </c>
      <c r="AE388" s="413">
        <f>SUM(AD388/AC388)</f>
        <v>1</v>
      </c>
      <c r="AF388" s="163">
        <f t="shared" si="54"/>
        <v>1573594</v>
      </c>
      <c r="AG388" s="163">
        <f t="shared" si="54"/>
        <v>0</v>
      </c>
      <c r="AH388" s="163">
        <f t="shared" si="54"/>
        <v>0</v>
      </c>
      <c r="AI388" s="164"/>
    </row>
    <row r="389" spans="1:35" s="296" customFormat="1" ht="18" customHeight="1">
      <c r="A389" s="155"/>
      <c r="B389" s="155" t="s">
        <v>114</v>
      </c>
      <c r="C389" s="217" t="s">
        <v>79</v>
      </c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219"/>
      <c r="P389" s="158"/>
      <c r="Q389" s="158"/>
      <c r="R389" s="158"/>
      <c r="S389" s="158"/>
      <c r="T389" s="158"/>
      <c r="U389" s="166">
        <v>1573594</v>
      </c>
      <c r="V389" s="158">
        <v>1573594</v>
      </c>
      <c r="W389" s="158"/>
      <c r="X389" s="158"/>
      <c r="Y389" s="171"/>
      <c r="Z389" s="170"/>
      <c r="AA389" s="170"/>
      <c r="AB389" s="170"/>
      <c r="AC389" s="166">
        <f>SUM(U389-AA389+AB389)</f>
        <v>1573594</v>
      </c>
      <c r="AD389" s="166">
        <v>1573594</v>
      </c>
      <c r="AE389" s="414">
        <f>SUM(AD389/AC389)</f>
        <v>1</v>
      </c>
      <c r="AF389" s="158">
        <v>1573594</v>
      </c>
      <c r="AG389" s="158"/>
      <c r="AH389" s="158"/>
      <c r="AI389" s="219"/>
    </row>
    <row r="390" spans="1:35" s="145" customFormat="1" ht="28.5" customHeight="1" thickBot="1">
      <c r="A390" s="295"/>
      <c r="B390" s="237"/>
      <c r="C390" s="224" t="s">
        <v>49</v>
      </c>
      <c r="D390" s="212">
        <f>SUM(D391+D413+D431+D449+D510+D540+D571+D596+D601)</f>
        <v>0</v>
      </c>
      <c r="E390" s="212">
        <f>SUM(E391+E413+E431+E449+E510+E540+E571+E596+E601)</f>
        <v>0</v>
      </c>
      <c r="F390" s="212">
        <f>SUM(F391+F413+F431+F449+F510+F540+F571+F596+F601)</f>
        <v>0</v>
      </c>
      <c r="G390" s="212">
        <f>SUM(G391+G413+G431+G449+G510+G540+G571+G596+G601)</f>
        <v>0</v>
      </c>
      <c r="H390" s="212">
        <f>SUM(H391+H413+H431+H449+H510+H540+H571+H596+H601)</f>
        <v>0</v>
      </c>
      <c r="I390" s="212" t="e">
        <f>SUM(I492+#REF!+I494+I496+I510+I636+I638)</f>
        <v>#REF!</v>
      </c>
      <c r="J390" s="212"/>
      <c r="K390" s="212"/>
      <c r="L390" s="212"/>
      <c r="M390" s="212"/>
      <c r="N390" s="212">
        <f aca="true" t="shared" si="55" ref="N390:T390">SUM(N492+N494+N496+N510+N638)</f>
        <v>0</v>
      </c>
      <c r="O390" s="212">
        <f t="shared" si="55"/>
        <v>0</v>
      </c>
      <c r="P390" s="212">
        <f t="shared" si="55"/>
        <v>0</v>
      </c>
      <c r="Q390" s="212">
        <f t="shared" si="55"/>
        <v>0</v>
      </c>
      <c r="R390" s="212">
        <f t="shared" si="55"/>
        <v>0</v>
      </c>
      <c r="S390" s="212">
        <f t="shared" si="55"/>
        <v>0</v>
      </c>
      <c r="T390" s="212">
        <f t="shared" si="55"/>
        <v>0</v>
      </c>
      <c r="U390" s="212">
        <f>SUM(U510+U663+U661+U501+U659+U505+U668)</f>
        <v>854730</v>
      </c>
      <c r="V390" s="212">
        <f aca="true" t="shared" si="56" ref="V390:AH390">SUM(V510+V663+V661+V501+V659+V505+V668)</f>
        <v>814337</v>
      </c>
      <c r="W390" s="212">
        <f t="shared" si="56"/>
        <v>40393</v>
      </c>
      <c r="X390" s="212">
        <f t="shared" si="56"/>
        <v>0</v>
      </c>
      <c r="Y390" s="212">
        <f t="shared" si="56"/>
        <v>0</v>
      </c>
      <c r="Z390" s="212">
        <f t="shared" si="56"/>
        <v>0</v>
      </c>
      <c r="AA390" s="212">
        <f t="shared" si="56"/>
        <v>0</v>
      </c>
      <c r="AB390" s="212">
        <f t="shared" si="56"/>
        <v>1467</v>
      </c>
      <c r="AC390" s="212">
        <f>SUM(AC510+AC663+AC661+AC501+AC659+AC505+AC668+AC503)</f>
        <v>856197</v>
      </c>
      <c r="AD390" s="212">
        <f>SUM(AD510+AD663+AD661+AD501+AD659+AD505+AD668+AD503)</f>
        <v>1102536</v>
      </c>
      <c r="AE390" s="410">
        <f>SUM(AD390/AC390)</f>
        <v>1.287712991285884</v>
      </c>
      <c r="AF390" s="212">
        <f t="shared" si="56"/>
        <v>814337</v>
      </c>
      <c r="AG390" s="212">
        <f t="shared" si="56"/>
        <v>41860</v>
      </c>
      <c r="AH390" s="212">
        <f t="shared" si="56"/>
        <v>0</v>
      </c>
      <c r="AI390" s="215"/>
    </row>
    <row r="391" spans="1:35" s="299" customFormat="1" ht="15.75" customHeight="1" hidden="1">
      <c r="A391" s="243"/>
      <c r="B391" s="147"/>
      <c r="C391" s="162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5"/>
      <c r="Z391" s="206"/>
      <c r="AA391" s="204"/>
      <c r="AB391" s="204"/>
      <c r="AC391" s="204"/>
      <c r="AD391" s="204"/>
      <c r="AE391" s="418"/>
      <c r="AF391" s="204"/>
      <c r="AG391" s="204"/>
      <c r="AH391" s="204"/>
      <c r="AI391" s="207"/>
    </row>
    <row r="392" spans="1:35" s="161" customFormat="1" ht="15.75" customHeight="1" hidden="1">
      <c r="A392" s="155"/>
      <c r="B392" s="155"/>
      <c r="C392" s="179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6"/>
      <c r="P392" s="177"/>
      <c r="Q392" s="177"/>
      <c r="R392" s="177"/>
      <c r="S392" s="175"/>
      <c r="T392" s="175"/>
      <c r="U392" s="175"/>
      <c r="V392" s="175"/>
      <c r="W392" s="175"/>
      <c r="X392" s="175"/>
      <c r="Y392" s="272"/>
      <c r="Z392" s="273"/>
      <c r="AA392" s="175"/>
      <c r="AB392" s="175"/>
      <c r="AC392" s="175"/>
      <c r="AD392" s="175"/>
      <c r="AE392" s="415"/>
      <c r="AF392" s="175"/>
      <c r="AG392" s="175"/>
      <c r="AH392" s="175"/>
      <c r="AI392" s="178"/>
    </row>
    <row r="393" spans="1:35" s="161" customFormat="1" ht="15.75" customHeight="1" hidden="1">
      <c r="A393" s="155"/>
      <c r="B393" s="155"/>
      <c r="C393" s="156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6"/>
      <c r="P393" s="177"/>
      <c r="Q393" s="177"/>
      <c r="R393" s="177"/>
      <c r="S393" s="175"/>
      <c r="T393" s="175"/>
      <c r="U393" s="175"/>
      <c r="V393" s="175"/>
      <c r="W393" s="175"/>
      <c r="X393" s="175"/>
      <c r="Y393" s="272"/>
      <c r="Z393" s="273"/>
      <c r="AA393" s="175"/>
      <c r="AB393" s="175"/>
      <c r="AC393" s="175"/>
      <c r="AD393" s="175"/>
      <c r="AE393" s="415"/>
      <c r="AF393" s="175"/>
      <c r="AG393" s="175"/>
      <c r="AH393" s="175"/>
      <c r="AI393" s="178"/>
    </row>
    <row r="394" spans="1:35" s="161" customFormat="1" ht="15.75" customHeight="1" hidden="1">
      <c r="A394" s="155"/>
      <c r="B394" s="155"/>
      <c r="C394" s="156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6"/>
      <c r="P394" s="177"/>
      <c r="Q394" s="177"/>
      <c r="R394" s="177"/>
      <c r="S394" s="175"/>
      <c r="T394" s="175"/>
      <c r="U394" s="175"/>
      <c r="V394" s="175"/>
      <c r="W394" s="175"/>
      <c r="X394" s="175"/>
      <c r="Y394" s="272"/>
      <c r="Z394" s="273"/>
      <c r="AA394" s="175"/>
      <c r="AB394" s="175"/>
      <c r="AC394" s="175"/>
      <c r="AD394" s="175"/>
      <c r="AE394" s="415"/>
      <c r="AF394" s="175"/>
      <c r="AG394" s="175"/>
      <c r="AH394" s="175"/>
      <c r="AI394" s="178"/>
    </row>
    <row r="395" spans="1:35" s="173" customFormat="1" ht="31.5" customHeight="1" hidden="1">
      <c r="A395" s="155"/>
      <c r="B395" s="155"/>
      <c r="C395" s="179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71"/>
      <c r="P395" s="170"/>
      <c r="Q395" s="170"/>
      <c r="R395" s="170"/>
      <c r="S395" s="166"/>
      <c r="T395" s="166"/>
      <c r="U395" s="166"/>
      <c r="V395" s="166"/>
      <c r="W395" s="166"/>
      <c r="X395" s="166"/>
      <c r="Y395" s="270"/>
      <c r="Z395" s="271"/>
      <c r="AA395" s="166"/>
      <c r="AB395" s="166"/>
      <c r="AC395" s="166"/>
      <c r="AD395" s="166"/>
      <c r="AE395" s="414"/>
      <c r="AF395" s="166"/>
      <c r="AG395" s="166"/>
      <c r="AH395" s="166"/>
      <c r="AI395" s="172"/>
    </row>
    <row r="396" spans="1:35" s="161" customFormat="1" ht="15.75" customHeight="1" hidden="1">
      <c r="A396" s="155"/>
      <c r="B396" s="155"/>
      <c r="C396" s="179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6"/>
      <c r="P396" s="177"/>
      <c r="Q396" s="177"/>
      <c r="R396" s="177"/>
      <c r="S396" s="175"/>
      <c r="T396" s="175"/>
      <c r="U396" s="175"/>
      <c r="V396" s="175"/>
      <c r="W396" s="175"/>
      <c r="X396" s="175"/>
      <c r="Y396" s="272"/>
      <c r="Z396" s="273"/>
      <c r="AA396" s="175"/>
      <c r="AB396" s="175"/>
      <c r="AC396" s="175"/>
      <c r="AD396" s="175"/>
      <c r="AE396" s="415"/>
      <c r="AF396" s="175"/>
      <c r="AG396" s="175"/>
      <c r="AH396" s="175"/>
      <c r="AI396" s="178"/>
    </row>
    <row r="397" spans="1:35" s="161" customFormat="1" ht="15.75" customHeight="1" hidden="1">
      <c r="A397" s="155"/>
      <c r="B397" s="155"/>
      <c r="C397" s="179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6"/>
      <c r="P397" s="177"/>
      <c r="Q397" s="177"/>
      <c r="R397" s="177"/>
      <c r="S397" s="175"/>
      <c r="T397" s="175"/>
      <c r="U397" s="175"/>
      <c r="V397" s="175"/>
      <c r="W397" s="175"/>
      <c r="X397" s="175"/>
      <c r="Y397" s="272"/>
      <c r="Z397" s="273"/>
      <c r="AA397" s="175"/>
      <c r="AB397" s="175"/>
      <c r="AC397" s="175"/>
      <c r="AD397" s="175"/>
      <c r="AE397" s="415"/>
      <c r="AF397" s="175"/>
      <c r="AG397" s="175"/>
      <c r="AH397" s="175"/>
      <c r="AI397" s="178"/>
    </row>
    <row r="398" spans="1:35" s="161" customFormat="1" ht="15.75" customHeight="1" hidden="1">
      <c r="A398" s="155"/>
      <c r="B398" s="155"/>
      <c r="C398" s="156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6"/>
      <c r="P398" s="177"/>
      <c r="Q398" s="177"/>
      <c r="R398" s="177"/>
      <c r="S398" s="175"/>
      <c r="T398" s="175"/>
      <c r="U398" s="175"/>
      <c r="V398" s="175"/>
      <c r="W398" s="175"/>
      <c r="X398" s="175"/>
      <c r="Y398" s="272"/>
      <c r="Z398" s="273"/>
      <c r="AA398" s="175"/>
      <c r="AB398" s="175"/>
      <c r="AC398" s="175"/>
      <c r="AD398" s="175"/>
      <c r="AE398" s="415"/>
      <c r="AF398" s="175"/>
      <c r="AG398" s="175"/>
      <c r="AH398" s="175"/>
      <c r="AI398" s="178"/>
    </row>
    <row r="399" spans="1:35" s="161" customFormat="1" ht="15.75" customHeight="1" hidden="1">
      <c r="A399" s="155"/>
      <c r="B399" s="155"/>
      <c r="C399" s="179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6"/>
      <c r="P399" s="177"/>
      <c r="Q399" s="177"/>
      <c r="R399" s="177"/>
      <c r="S399" s="175"/>
      <c r="T399" s="175"/>
      <c r="U399" s="175"/>
      <c r="V399" s="175"/>
      <c r="W399" s="175"/>
      <c r="X399" s="175"/>
      <c r="Y399" s="272"/>
      <c r="Z399" s="273"/>
      <c r="AA399" s="175"/>
      <c r="AB399" s="175"/>
      <c r="AC399" s="175"/>
      <c r="AD399" s="175"/>
      <c r="AE399" s="415"/>
      <c r="AF399" s="175"/>
      <c r="AG399" s="175"/>
      <c r="AH399" s="175"/>
      <c r="AI399" s="178"/>
    </row>
    <row r="400" spans="1:35" s="161" customFormat="1" ht="15.75" customHeight="1" hidden="1">
      <c r="A400" s="155"/>
      <c r="B400" s="155"/>
      <c r="C400" s="179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6"/>
      <c r="P400" s="177"/>
      <c r="Q400" s="177"/>
      <c r="R400" s="177"/>
      <c r="S400" s="175"/>
      <c r="T400" s="175"/>
      <c r="U400" s="175"/>
      <c r="V400" s="175"/>
      <c r="W400" s="175"/>
      <c r="X400" s="175"/>
      <c r="Y400" s="272"/>
      <c r="Z400" s="273"/>
      <c r="AA400" s="175"/>
      <c r="AB400" s="175"/>
      <c r="AC400" s="175"/>
      <c r="AD400" s="175"/>
      <c r="AE400" s="415"/>
      <c r="AF400" s="175"/>
      <c r="AG400" s="175"/>
      <c r="AH400" s="175"/>
      <c r="AI400" s="178"/>
    </row>
    <row r="401" spans="1:35" s="161" customFormat="1" ht="15.75" customHeight="1" hidden="1">
      <c r="A401" s="155"/>
      <c r="B401" s="155"/>
      <c r="C401" s="179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6"/>
      <c r="P401" s="177"/>
      <c r="Q401" s="177"/>
      <c r="R401" s="177"/>
      <c r="S401" s="175"/>
      <c r="T401" s="175"/>
      <c r="U401" s="175"/>
      <c r="V401" s="175"/>
      <c r="W401" s="175"/>
      <c r="X401" s="175"/>
      <c r="Y401" s="272"/>
      <c r="Z401" s="273"/>
      <c r="AA401" s="175"/>
      <c r="AB401" s="175"/>
      <c r="AC401" s="175"/>
      <c r="AD401" s="175"/>
      <c r="AE401" s="415"/>
      <c r="AF401" s="175"/>
      <c r="AG401" s="175"/>
      <c r="AH401" s="175"/>
      <c r="AI401" s="178"/>
    </row>
    <row r="402" spans="1:35" s="161" customFormat="1" ht="15.75" customHeight="1" hidden="1">
      <c r="A402" s="155"/>
      <c r="B402" s="155"/>
      <c r="C402" s="179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6"/>
      <c r="P402" s="177"/>
      <c r="Q402" s="177"/>
      <c r="R402" s="177"/>
      <c r="S402" s="175"/>
      <c r="T402" s="175"/>
      <c r="U402" s="175"/>
      <c r="V402" s="175"/>
      <c r="W402" s="175"/>
      <c r="X402" s="175"/>
      <c r="Y402" s="272"/>
      <c r="Z402" s="273"/>
      <c r="AA402" s="175"/>
      <c r="AB402" s="175"/>
      <c r="AC402" s="175"/>
      <c r="AD402" s="175"/>
      <c r="AE402" s="415"/>
      <c r="AF402" s="175"/>
      <c r="AG402" s="175"/>
      <c r="AH402" s="175"/>
      <c r="AI402" s="178"/>
    </row>
    <row r="403" spans="1:35" s="161" customFormat="1" ht="15.75" customHeight="1" hidden="1">
      <c r="A403" s="155"/>
      <c r="B403" s="155"/>
      <c r="C403" s="179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6"/>
      <c r="P403" s="177"/>
      <c r="Q403" s="177"/>
      <c r="R403" s="177"/>
      <c r="S403" s="175"/>
      <c r="T403" s="175"/>
      <c r="U403" s="175"/>
      <c r="V403" s="175"/>
      <c r="W403" s="175"/>
      <c r="X403" s="175"/>
      <c r="Y403" s="272"/>
      <c r="Z403" s="273"/>
      <c r="AA403" s="175"/>
      <c r="AB403" s="175"/>
      <c r="AC403" s="175"/>
      <c r="AD403" s="175"/>
      <c r="AE403" s="415"/>
      <c r="AF403" s="175"/>
      <c r="AG403" s="175"/>
      <c r="AH403" s="175"/>
      <c r="AI403" s="178"/>
    </row>
    <row r="404" spans="1:35" s="161" customFormat="1" ht="15.75" customHeight="1" hidden="1">
      <c r="A404" s="155"/>
      <c r="B404" s="155"/>
      <c r="C404" s="179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6"/>
      <c r="P404" s="177"/>
      <c r="Q404" s="177"/>
      <c r="R404" s="177"/>
      <c r="S404" s="175"/>
      <c r="T404" s="175"/>
      <c r="U404" s="175"/>
      <c r="V404" s="175"/>
      <c r="W404" s="175"/>
      <c r="X404" s="175"/>
      <c r="Y404" s="272"/>
      <c r="Z404" s="273"/>
      <c r="AA404" s="175"/>
      <c r="AB404" s="175"/>
      <c r="AC404" s="175"/>
      <c r="AD404" s="175"/>
      <c r="AE404" s="415"/>
      <c r="AF404" s="175"/>
      <c r="AG404" s="175"/>
      <c r="AH404" s="175"/>
      <c r="AI404" s="178"/>
    </row>
    <row r="405" spans="1:35" s="161" customFormat="1" ht="15.75" customHeight="1" hidden="1">
      <c r="A405" s="155"/>
      <c r="B405" s="155"/>
      <c r="C405" s="179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6"/>
      <c r="P405" s="177"/>
      <c r="Q405" s="177"/>
      <c r="R405" s="177"/>
      <c r="S405" s="175"/>
      <c r="T405" s="175"/>
      <c r="U405" s="175"/>
      <c r="V405" s="175"/>
      <c r="W405" s="175"/>
      <c r="X405" s="175"/>
      <c r="Y405" s="272"/>
      <c r="Z405" s="273"/>
      <c r="AA405" s="175"/>
      <c r="AB405" s="175"/>
      <c r="AC405" s="175"/>
      <c r="AD405" s="175"/>
      <c r="AE405" s="415"/>
      <c r="AF405" s="175"/>
      <c r="AG405" s="175"/>
      <c r="AH405" s="175"/>
      <c r="AI405" s="178"/>
    </row>
    <row r="406" spans="1:35" s="161" customFormat="1" ht="15.75" customHeight="1" hidden="1">
      <c r="A406" s="155"/>
      <c r="B406" s="155"/>
      <c r="C406" s="179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6"/>
      <c r="P406" s="177"/>
      <c r="Q406" s="177"/>
      <c r="R406" s="177"/>
      <c r="S406" s="175"/>
      <c r="T406" s="175"/>
      <c r="U406" s="175"/>
      <c r="V406" s="175"/>
      <c r="W406" s="175"/>
      <c r="X406" s="175"/>
      <c r="Y406" s="272"/>
      <c r="Z406" s="273"/>
      <c r="AA406" s="175"/>
      <c r="AB406" s="175"/>
      <c r="AC406" s="175"/>
      <c r="AD406" s="175"/>
      <c r="AE406" s="415"/>
      <c r="AF406" s="175"/>
      <c r="AG406" s="175"/>
      <c r="AH406" s="175"/>
      <c r="AI406" s="178"/>
    </row>
    <row r="407" spans="1:35" s="161" customFormat="1" ht="15.75" customHeight="1" hidden="1">
      <c r="A407" s="155"/>
      <c r="B407" s="155"/>
      <c r="C407" s="179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6"/>
      <c r="P407" s="177"/>
      <c r="Q407" s="177"/>
      <c r="R407" s="177"/>
      <c r="S407" s="175"/>
      <c r="T407" s="175"/>
      <c r="U407" s="175"/>
      <c r="V407" s="175"/>
      <c r="W407" s="175"/>
      <c r="X407" s="175"/>
      <c r="Y407" s="272"/>
      <c r="Z407" s="273"/>
      <c r="AA407" s="175"/>
      <c r="AB407" s="175"/>
      <c r="AC407" s="175"/>
      <c r="AD407" s="175"/>
      <c r="AE407" s="415"/>
      <c r="AF407" s="175"/>
      <c r="AG407" s="175"/>
      <c r="AH407" s="175"/>
      <c r="AI407" s="178"/>
    </row>
    <row r="408" spans="1:35" s="161" customFormat="1" ht="15.75" customHeight="1" hidden="1">
      <c r="A408" s="155"/>
      <c r="B408" s="155"/>
      <c r="C408" s="179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6"/>
      <c r="P408" s="177"/>
      <c r="Q408" s="177"/>
      <c r="R408" s="177"/>
      <c r="S408" s="175"/>
      <c r="T408" s="175"/>
      <c r="U408" s="175"/>
      <c r="V408" s="175"/>
      <c r="W408" s="175"/>
      <c r="X408" s="175"/>
      <c r="Y408" s="272"/>
      <c r="Z408" s="273"/>
      <c r="AA408" s="175"/>
      <c r="AB408" s="175"/>
      <c r="AC408" s="175"/>
      <c r="AD408" s="175"/>
      <c r="AE408" s="415"/>
      <c r="AF408" s="175"/>
      <c r="AG408" s="175"/>
      <c r="AH408" s="175"/>
      <c r="AI408" s="178"/>
    </row>
    <row r="409" spans="1:35" s="161" customFormat="1" ht="15.75" customHeight="1" hidden="1">
      <c r="A409" s="155"/>
      <c r="B409" s="155"/>
      <c r="C409" s="179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6"/>
      <c r="P409" s="177"/>
      <c r="Q409" s="177"/>
      <c r="R409" s="177"/>
      <c r="S409" s="175"/>
      <c r="T409" s="175"/>
      <c r="U409" s="175"/>
      <c r="V409" s="175"/>
      <c r="W409" s="175"/>
      <c r="X409" s="175"/>
      <c r="Y409" s="272"/>
      <c r="Z409" s="273"/>
      <c r="AA409" s="175"/>
      <c r="AB409" s="175"/>
      <c r="AC409" s="175"/>
      <c r="AD409" s="175"/>
      <c r="AE409" s="415"/>
      <c r="AF409" s="175"/>
      <c r="AG409" s="175"/>
      <c r="AH409" s="175"/>
      <c r="AI409" s="178"/>
    </row>
    <row r="410" spans="1:35" s="161" customFormat="1" ht="15.75" customHeight="1" hidden="1">
      <c r="A410" s="155"/>
      <c r="B410" s="155"/>
      <c r="C410" s="179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6"/>
      <c r="P410" s="177"/>
      <c r="Q410" s="177"/>
      <c r="R410" s="177"/>
      <c r="S410" s="175"/>
      <c r="T410" s="175"/>
      <c r="U410" s="175"/>
      <c r="V410" s="175"/>
      <c r="W410" s="175"/>
      <c r="X410" s="175"/>
      <c r="Y410" s="272"/>
      <c r="Z410" s="273"/>
      <c r="AA410" s="175"/>
      <c r="AB410" s="175"/>
      <c r="AC410" s="175"/>
      <c r="AD410" s="175"/>
      <c r="AE410" s="415"/>
      <c r="AF410" s="175"/>
      <c r="AG410" s="175"/>
      <c r="AH410" s="175"/>
      <c r="AI410" s="178"/>
    </row>
    <row r="411" spans="1:35" s="161" customFormat="1" ht="15.75" customHeight="1" hidden="1">
      <c r="A411" s="155"/>
      <c r="B411" s="155"/>
      <c r="C411" s="179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6"/>
      <c r="P411" s="177"/>
      <c r="Q411" s="177"/>
      <c r="R411" s="177"/>
      <c r="S411" s="175"/>
      <c r="T411" s="175"/>
      <c r="U411" s="175"/>
      <c r="V411" s="175"/>
      <c r="W411" s="175"/>
      <c r="X411" s="175"/>
      <c r="Y411" s="272"/>
      <c r="Z411" s="273"/>
      <c r="AA411" s="175"/>
      <c r="AB411" s="175"/>
      <c r="AC411" s="175"/>
      <c r="AD411" s="175"/>
      <c r="AE411" s="415"/>
      <c r="AF411" s="175"/>
      <c r="AG411" s="175"/>
      <c r="AH411" s="175"/>
      <c r="AI411" s="178"/>
    </row>
    <row r="412" spans="1:35" s="161" customFormat="1" ht="15.75" customHeight="1" hidden="1">
      <c r="A412" s="155"/>
      <c r="B412" s="155"/>
      <c r="C412" s="179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6"/>
      <c r="P412" s="177"/>
      <c r="Q412" s="177"/>
      <c r="R412" s="177"/>
      <c r="S412" s="175"/>
      <c r="T412" s="175"/>
      <c r="U412" s="175"/>
      <c r="V412" s="175"/>
      <c r="W412" s="175"/>
      <c r="X412" s="175"/>
      <c r="Y412" s="272"/>
      <c r="Z412" s="273"/>
      <c r="AA412" s="175"/>
      <c r="AB412" s="175"/>
      <c r="AC412" s="175"/>
      <c r="AD412" s="175"/>
      <c r="AE412" s="415"/>
      <c r="AF412" s="175"/>
      <c r="AG412" s="175"/>
      <c r="AH412" s="175"/>
      <c r="AI412" s="178"/>
    </row>
    <row r="413" spans="1:35" s="299" customFormat="1" ht="22.5" customHeight="1" hidden="1">
      <c r="A413" s="147"/>
      <c r="B413" s="147"/>
      <c r="C413" s="162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5"/>
      <c r="Z413" s="206"/>
      <c r="AA413" s="204"/>
      <c r="AB413" s="204"/>
      <c r="AC413" s="204"/>
      <c r="AD413" s="204"/>
      <c r="AE413" s="418"/>
      <c r="AF413" s="204"/>
      <c r="AG413" s="204"/>
      <c r="AH413" s="204"/>
      <c r="AI413" s="207"/>
    </row>
    <row r="414" spans="1:35" s="161" customFormat="1" ht="12.75" customHeight="1" hidden="1">
      <c r="A414" s="141"/>
      <c r="B414" s="155"/>
      <c r="C414" s="179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6"/>
      <c r="P414" s="177"/>
      <c r="Q414" s="177"/>
      <c r="R414" s="177"/>
      <c r="S414" s="175"/>
      <c r="T414" s="175"/>
      <c r="U414" s="175"/>
      <c r="V414" s="175"/>
      <c r="W414" s="175"/>
      <c r="X414" s="175"/>
      <c r="Y414" s="272"/>
      <c r="Z414" s="273"/>
      <c r="AA414" s="175"/>
      <c r="AB414" s="175"/>
      <c r="AC414" s="175"/>
      <c r="AD414" s="175"/>
      <c r="AE414" s="415"/>
      <c r="AF414" s="175"/>
      <c r="AG414" s="175"/>
      <c r="AH414" s="175"/>
      <c r="AI414" s="178"/>
    </row>
    <row r="415" spans="1:35" s="173" customFormat="1" ht="31.5" customHeight="1" hidden="1">
      <c r="A415" s="155"/>
      <c r="B415" s="155"/>
      <c r="C415" s="179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71"/>
      <c r="P415" s="170"/>
      <c r="Q415" s="170"/>
      <c r="R415" s="170"/>
      <c r="S415" s="166"/>
      <c r="T415" s="166"/>
      <c r="U415" s="166"/>
      <c r="V415" s="166"/>
      <c r="W415" s="166"/>
      <c r="X415" s="166"/>
      <c r="Y415" s="270"/>
      <c r="Z415" s="271"/>
      <c r="AA415" s="166"/>
      <c r="AB415" s="166"/>
      <c r="AC415" s="166"/>
      <c r="AD415" s="166"/>
      <c r="AE415" s="414"/>
      <c r="AF415" s="166"/>
      <c r="AG415" s="166"/>
      <c r="AH415" s="166"/>
      <c r="AI415" s="172"/>
    </row>
    <row r="416" spans="1:35" s="161" customFormat="1" ht="12" customHeight="1" hidden="1">
      <c r="A416" s="141"/>
      <c r="B416" s="155"/>
      <c r="C416" s="179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6"/>
      <c r="P416" s="177"/>
      <c r="Q416" s="177"/>
      <c r="R416" s="177"/>
      <c r="S416" s="175"/>
      <c r="T416" s="175"/>
      <c r="U416" s="175"/>
      <c r="V416" s="175"/>
      <c r="W416" s="175"/>
      <c r="X416" s="175"/>
      <c r="Y416" s="272"/>
      <c r="Z416" s="273"/>
      <c r="AA416" s="175"/>
      <c r="AB416" s="175"/>
      <c r="AC416" s="175"/>
      <c r="AD416" s="175"/>
      <c r="AE416" s="415"/>
      <c r="AF416" s="175"/>
      <c r="AG416" s="175"/>
      <c r="AH416" s="175"/>
      <c r="AI416" s="178"/>
    </row>
    <row r="417" spans="1:35" s="161" customFormat="1" ht="15.75" customHeight="1" hidden="1">
      <c r="A417" s="141"/>
      <c r="B417" s="155"/>
      <c r="C417" s="179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6"/>
      <c r="P417" s="177"/>
      <c r="Q417" s="177"/>
      <c r="R417" s="177"/>
      <c r="S417" s="175"/>
      <c r="T417" s="175"/>
      <c r="U417" s="175"/>
      <c r="V417" s="175"/>
      <c r="W417" s="175"/>
      <c r="X417" s="175"/>
      <c r="Y417" s="272"/>
      <c r="Z417" s="273"/>
      <c r="AA417" s="175"/>
      <c r="AB417" s="175"/>
      <c r="AC417" s="175"/>
      <c r="AD417" s="175"/>
      <c r="AE417" s="415"/>
      <c r="AF417" s="175"/>
      <c r="AG417" s="175"/>
      <c r="AH417" s="175"/>
      <c r="AI417" s="178"/>
    </row>
    <row r="418" spans="1:35" s="161" customFormat="1" ht="12.75" customHeight="1" hidden="1">
      <c r="A418" s="141"/>
      <c r="B418" s="155"/>
      <c r="C418" s="179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6"/>
      <c r="P418" s="177"/>
      <c r="Q418" s="177"/>
      <c r="R418" s="177"/>
      <c r="S418" s="175"/>
      <c r="T418" s="175"/>
      <c r="U418" s="175"/>
      <c r="V418" s="175"/>
      <c r="W418" s="175"/>
      <c r="X418" s="175"/>
      <c r="Y418" s="272"/>
      <c r="Z418" s="273"/>
      <c r="AA418" s="175"/>
      <c r="AB418" s="175"/>
      <c r="AC418" s="175"/>
      <c r="AD418" s="175"/>
      <c r="AE418" s="415"/>
      <c r="AF418" s="175"/>
      <c r="AG418" s="175"/>
      <c r="AH418" s="175"/>
      <c r="AI418" s="178"/>
    </row>
    <row r="419" spans="1:35" s="161" customFormat="1" ht="13.5" customHeight="1" hidden="1">
      <c r="A419" s="141"/>
      <c r="B419" s="155"/>
      <c r="C419" s="156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6"/>
      <c r="P419" s="177"/>
      <c r="Q419" s="177"/>
      <c r="R419" s="177"/>
      <c r="S419" s="175"/>
      <c r="T419" s="175"/>
      <c r="U419" s="175"/>
      <c r="V419" s="175"/>
      <c r="W419" s="175"/>
      <c r="X419" s="175"/>
      <c r="Y419" s="272"/>
      <c r="Z419" s="273"/>
      <c r="AA419" s="175"/>
      <c r="AB419" s="175"/>
      <c r="AC419" s="175"/>
      <c r="AD419" s="175"/>
      <c r="AE419" s="415"/>
      <c r="AF419" s="175"/>
      <c r="AG419" s="175"/>
      <c r="AH419" s="175"/>
      <c r="AI419" s="178"/>
    </row>
    <row r="420" spans="1:35" s="161" customFormat="1" ht="13.5" customHeight="1" hidden="1">
      <c r="A420" s="141"/>
      <c r="B420" s="155"/>
      <c r="C420" s="179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6"/>
      <c r="P420" s="177"/>
      <c r="Q420" s="177"/>
      <c r="R420" s="177"/>
      <c r="S420" s="175"/>
      <c r="T420" s="175"/>
      <c r="U420" s="175"/>
      <c r="V420" s="175"/>
      <c r="W420" s="175"/>
      <c r="X420" s="175"/>
      <c r="Y420" s="272"/>
      <c r="Z420" s="273"/>
      <c r="AA420" s="175"/>
      <c r="AB420" s="175"/>
      <c r="AC420" s="175"/>
      <c r="AD420" s="175"/>
      <c r="AE420" s="415"/>
      <c r="AF420" s="175"/>
      <c r="AG420" s="175"/>
      <c r="AH420" s="175"/>
      <c r="AI420" s="178"/>
    </row>
    <row r="421" spans="1:35" s="161" customFormat="1" ht="13.5" customHeight="1" hidden="1">
      <c r="A421" s="141"/>
      <c r="B421" s="155"/>
      <c r="C421" s="179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6"/>
      <c r="P421" s="177"/>
      <c r="Q421" s="177"/>
      <c r="R421" s="177"/>
      <c r="S421" s="175"/>
      <c r="T421" s="175"/>
      <c r="U421" s="175"/>
      <c r="V421" s="175"/>
      <c r="W421" s="175"/>
      <c r="X421" s="175"/>
      <c r="Y421" s="272"/>
      <c r="Z421" s="273"/>
      <c r="AA421" s="175"/>
      <c r="AB421" s="175"/>
      <c r="AC421" s="175"/>
      <c r="AD421" s="175"/>
      <c r="AE421" s="415"/>
      <c r="AF421" s="175"/>
      <c r="AG421" s="175"/>
      <c r="AH421" s="175"/>
      <c r="AI421" s="178"/>
    </row>
    <row r="422" spans="1:35" s="161" customFormat="1" ht="13.5" customHeight="1" hidden="1">
      <c r="A422" s="141"/>
      <c r="B422" s="155"/>
      <c r="C422" s="179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6"/>
      <c r="P422" s="177"/>
      <c r="Q422" s="177"/>
      <c r="R422" s="177"/>
      <c r="S422" s="175"/>
      <c r="T422" s="175"/>
      <c r="U422" s="175"/>
      <c r="V422" s="175"/>
      <c r="W422" s="175"/>
      <c r="X422" s="175"/>
      <c r="Y422" s="272"/>
      <c r="Z422" s="273"/>
      <c r="AA422" s="175"/>
      <c r="AB422" s="175"/>
      <c r="AC422" s="175"/>
      <c r="AD422" s="175"/>
      <c r="AE422" s="415"/>
      <c r="AF422" s="175"/>
      <c r="AG422" s="175"/>
      <c r="AH422" s="175"/>
      <c r="AI422" s="178"/>
    </row>
    <row r="423" spans="1:35" s="161" customFormat="1" ht="13.5" customHeight="1" hidden="1">
      <c r="A423" s="141"/>
      <c r="B423" s="155"/>
      <c r="C423" s="179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6"/>
      <c r="P423" s="177"/>
      <c r="Q423" s="177"/>
      <c r="R423" s="177"/>
      <c r="S423" s="175"/>
      <c r="T423" s="175"/>
      <c r="U423" s="175"/>
      <c r="V423" s="175"/>
      <c r="W423" s="175"/>
      <c r="X423" s="175"/>
      <c r="Y423" s="272"/>
      <c r="Z423" s="273"/>
      <c r="AA423" s="175"/>
      <c r="AB423" s="175"/>
      <c r="AC423" s="175"/>
      <c r="AD423" s="175"/>
      <c r="AE423" s="415"/>
      <c r="AF423" s="175"/>
      <c r="AG423" s="175"/>
      <c r="AH423" s="175"/>
      <c r="AI423" s="178"/>
    </row>
    <row r="424" spans="1:35" s="161" customFormat="1" ht="13.5" customHeight="1" hidden="1">
      <c r="A424" s="141"/>
      <c r="B424" s="155"/>
      <c r="C424" s="179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6"/>
      <c r="P424" s="177"/>
      <c r="Q424" s="177"/>
      <c r="R424" s="177"/>
      <c r="S424" s="175"/>
      <c r="T424" s="175"/>
      <c r="U424" s="175"/>
      <c r="V424" s="175"/>
      <c r="W424" s="175"/>
      <c r="X424" s="175"/>
      <c r="Y424" s="272"/>
      <c r="Z424" s="273"/>
      <c r="AA424" s="175"/>
      <c r="AB424" s="175"/>
      <c r="AC424" s="175"/>
      <c r="AD424" s="175"/>
      <c r="AE424" s="415"/>
      <c r="AF424" s="175"/>
      <c r="AG424" s="175"/>
      <c r="AH424" s="175"/>
      <c r="AI424" s="178"/>
    </row>
    <row r="425" spans="1:35" s="161" customFormat="1" ht="13.5" customHeight="1" hidden="1">
      <c r="A425" s="141"/>
      <c r="B425" s="155"/>
      <c r="C425" s="179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6"/>
      <c r="P425" s="177"/>
      <c r="Q425" s="177"/>
      <c r="R425" s="177"/>
      <c r="S425" s="175"/>
      <c r="T425" s="175"/>
      <c r="U425" s="175"/>
      <c r="V425" s="175"/>
      <c r="W425" s="175"/>
      <c r="X425" s="175"/>
      <c r="Y425" s="272"/>
      <c r="Z425" s="273"/>
      <c r="AA425" s="175"/>
      <c r="AB425" s="175"/>
      <c r="AC425" s="175"/>
      <c r="AD425" s="175"/>
      <c r="AE425" s="415"/>
      <c r="AF425" s="175"/>
      <c r="AG425" s="175"/>
      <c r="AH425" s="175"/>
      <c r="AI425" s="178"/>
    </row>
    <row r="426" spans="1:35" s="161" customFormat="1" ht="13.5" customHeight="1" hidden="1">
      <c r="A426" s="141"/>
      <c r="B426" s="155"/>
      <c r="C426" s="179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6"/>
      <c r="P426" s="177"/>
      <c r="Q426" s="177"/>
      <c r="R426" s="177"/>
      <c r="S426" s="175"/>
      <c r="T426" s="175"/>
      <c r="U426" s="175"/>
      <c r="V426" s="175"/>
      <c r="W426" s="175"/>
      <c r="X426" s="175"/>
      <c r="Y426" s="272"/>
      <c r="Z426" s="273"/>
      <c r="AA426" s="175"/>
      <c r="AB426" s="175"/>
      <c r="AC426" s="175"/>
      <c r="AD426" s="175"/>
      <c r="AE426" s="415"/>
      <c r="AF426" s="175"/>
      <c r="AG426" s="175"/>
      <c r="AH426" s="175"/>
      <c r="AI426" s="178"/>
    </row>
    <row r="427" spans="1:35" s="161" customFormat="1" ht="13.5" customHeight="1" hidden="1">
      <c r="A427" s="141"/>
      <c r="B427" s="155"/>
      <c r="C427" s="179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6"/>
      <c r="P427" s="177"/>
      <c r="Q427" s="177"/>
      <c r="R427" s="177"/>
      <c r="S427" s="175"/>
      <c r="T427" s="175"/>
      <c r="U427" s="175"/>
      <c r="V427" s="175"/>
      <c r="W427" s="175"/>
      <c r="X427" s="175"/>
      <c r="Y427" s="272"/>
      <c r="Z427" s="273"/>
      <c r="AA427" s="175"/>
      <c r="AB427" s="175"/>
      <c r="AC427" s="175"/>
      <c r="AD427" s="175"/>
      <c r="AE427" s="415"/>
      <c r="AF427" s="175"/>
      <c r="AG427" s="175"/>
      <c r="AH427" s="175"/>
      <c r="AI427" s="178"/>
    </row>
    <row r="428" spans="1:35" s="161" customFormat="1" ht="13.5" customHeight="1" hidden="1">
      <c r="A428" s="141"/>
      <c r="B428" s="155"/>
      <c r="C428" s="179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6"/>
      <c r="P428" s="177"/>
      <c r="Q428" s="177"/>
      <c r="R428" s="177"/>
      <c r="S428" s="175"/>
      <c r="T428" s="175"/>
      <c r="U428" s="175"/>
      <c r="V428" s="175"/>
      <c r="W428" s="175"/>
      <c r="X428" s="175"/>
      <c r="Y428" s="272"/>
      <c r="Z428" s="273"/>
      <c r="AA428" s="175"/>
      <c r="AB428" s="175"/>
      <c r="AC428" s="175"/>
      <c r="AD428" s="175"/>
      <c r="AE428" s="415"/>
      <c r="AF428" s="175"/>
      <c r="AG428" s="175"/>
      <c r="AH428" s="175"/>
      <c r="AI428" s="178"/>
    </row>
    <row r="429" spans="1:35" s="161" customFormat="1" ht="13.5" customHeight="1" hidden="1">
      <c r="A429" s="141"/>
      <c r="B429" s="155"/>
      <c r="C429" s="179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6"/>
      <c r="P429" s="177"/>
      <c r="Q429" s="177"/>
      <c r="R429" s="177"/>
      <c r="S429" s="175"/>
      <c r="T429" s="175"/>
      <c r="U429" s="175"/>
      <c r="V429" s="175"/>
      <c r="W429" s="175"/>
      <c r="X429" s="175"/>
      <c r="Y429" s="272"/>
      <c r="Z429" s="273"/>
      <c r="AA429" s="175"/>
      <c r="AB429" s="175"/>
      <c r="AC429" s="175"/>
      <c r="AD429" s="175"/>
      <c r="AE429" s="415"/>
      <c r="AF429" s="175"/>
      <c r="AG429" s="175"/>
      <c r="AH429" s="175"/>
      <c r="AI429" s="178"/>
    </row>
    <row r="430" spans="1:35" s="161" customFormat="1" ht="15.75" customHeight="1" hidden="1">
      <c r="A430" s="155"/>
      <c r="B430" s="155"/>
      <c r="C430" s="179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6"/>
      <c r="P430" s="177"/>
      <c r="Q430" s="177"/>
      <c r="R430" s="177"/>
      <c r="S430" s="175"/>
      <c r="T430" s="175"/>
      <c r="U430" s="175"/>
      <c r="V430" s="175"/>
      <c r="W430" s="175"/>
      <c r="X430" s="175"/>
      <c r="Y430" s="272"/>
      <c r="Z430" s="273"/>
      <c r="AA430" s="175"/>
      <c r="AB430" s="175"/>
      <c r="AC430" s="175"/>
      <c r="AD430" s="175"/>
      <c r="AE430" s="415"/>
      <c r="AF430" s="175"/>
      <c r="AG430" s="175"/>
      <c r="AH430" s="175"/>
      <c r="AI430" s="178"/>
    </row>
    <row r="431" spans="1:35" s="299" customFormat="1" ht="22.5" customHeight="1" hidden="1">
      <c r="A431" s="147"/>
      <c r="B431" s="147"/>
      <c r="C431" s="162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5"/>
      <c r="Z431" s="206"/>
      <c r="AA431" s="204"/>
      <c r="AB431" s="204"/>
      <c r="AC431" s="204"/>
      <c r="AD431" s="204"/>
      <c r="AE431" s="418"/>
      <c r="AF431" s="204"/>
      <c r="AG431" s="204"/>
      <c r="AH431" s="204"/>
      <c r="AI431" s="207"/>
    </row>
    <row r="432" spans="1:35" s="161" customFormat="1" ht="14.25" customHeight="1" hidden="1">
      <c r="A432" s="141"/>
      <c r="B432" s="155"/>
      <c r="C432" s="179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6"/>
      <c r="P432" s="177"/>
      <c r="Q432" s="177"/>
      <c r="R432" s="177"/>
      <c r="S432" s="175"/>
      <c r="T432" s="175"/>
      <c r="U432" s="175"/>
      <c r="V432" s="175"/>
      <c r="W432" s="175"/>
      <c r="X432" s="175"/>
      <c r="Y432" s="272"/>
      <c r="Z432" s="273"/>
      <c r="AA432" s="175"/>
      <c r="AB432" s="175"/>
      <c r="AC432" s="175"/>
      <c r="AD432" s="175"/>
      <c r="AE432" s="415"/>
      <c r="AF432" s="175"/>
      <c r="AG432" s="175"/>
      <c r="AH432" s="175"/>
      <c r="AI432" s="178"/>
    </row>
    <row r="433" spans="1:35" s="161" customFormat="1" ht="15.75" customHeight="1" hidden="1">
      <c r="A433" s="155"/>
      <c r="B433" s="155"/>
      <c r="C433" s="156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6"/>
      <c r="P433" s="177"/>
      <c r="Q433" s="177"/>
      <c r="R433" s="177"/>
      <c r="S433" s="175"/>
      <c r="T433" s="175"/>
      <c r="U433" s="175"/>
      <c r="V433" s="175"/>
      <c r="W433" s="175"/>
      <c r="X433" s="175"/>
      <c r="Y433" s="272"/>
      <c r="Z433" s="273"/>
      <c r="AA433" s="175"/>
      <c r="AB433" s="175"/>
      <c r="AC433" s="175"/>
      <c r="AD433" s="175"/>
      <c r="AE433" s="415"/>
      <c r="AF433" s="175"/>
      <c r="AG433" s="175"/>
      <c r="AH433" s="175"/>
      <c r="AI433" s="178"/>
    </row>
    <row r="434" spans="1:35" s="161" customFormat="1" ht="15.75" customHeight="1" hidden="1">
      <c r="A434" s="155"/>
      <c r="B434" s="155"/>
      <c r="C434" s="179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6"/>
      <c r="P434" s="177"/>
      <c r="Q434" s="177"/>
      <c r="R434" s="177"/>
      <c r="S434" s="175"/>
      <c r="T434" s="175"/>
      <c r="U434" s="175"/>
      <c r="V434" s="175"/>
      <c r="W434" s="175"/>
      <c r="X434" s="175"/>
      <c r="Y434" s="272"/>
      <c r="Z434" s="273"/>
      <c r="AA434" s="175"/>
      <c r="AB434" s="175"/>
      <c r="AC434" s="175"/>
      <c r="AD434" s="175"/>
      <c r="AE434" s="415"/>
      <c r="AF434" s="175"/>
      <c r="AG434" s="175"/>
      <c r="AH434" s="175"/>
      <c r="AI434" s="178"/>
    </row>
    <row r="435" spans="1:35" s="161" customFormat="1" ht="15.75" customHeight="1" hidden="1">
      <c r="A435" s="155"/>
      <c r="B435" s="155"/>
      <c r="C435" s="179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6"/>
      <c r="P435" s="177"/>
      <c r="Q435" s="177"/>
      <c r="R435" s="177"/>
      <c r="S435" s="175"/>
      <c r="T435" s="175"/>
      <c r="U435" s="175"/>
      <c r="V435" s="175"/>
      <c r="W435" s="175"/>
      <c r="X435" s="175"/>
      <c r="Y435" s="272"/>
      <c r="Z435" s="273"/>
      <c r="AA435" s="175"/>
      <c r="AB435" s="175"/>
      <c r="AC435" s="175"/>
      <c r="AD435" s="175"/>
      <c r="AE435" s="415"/>
      <c r="AF435" s="175"/>
      <c r="AG435" s="175"/>
      <c r="AH435" s="175"/>
      <c r="AI435" s="178"/>
    </row>
    <row r="436" spans="1:35" s="161" customFormat="1" ht="15.75" customHeight="1" hidden="1">
      <c r="A436" s="155"/>
      <c r="B436" s="155"/>
      <c r="C436" s="179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6"/>
      <c r="P436" s="177"/>
      <c r="Q436" s="177"/>
      <c r="R436" s="177"/>
      <c r="S436" s="175"/>
      <c r="T436" s="175"/>
      <c r="U436" s="175"/>
      <c r="V436" s="175"/>
      <c r="W436" s="175"/>
      <c r="X436" s="175"/>
      <c r="Y436" s="272"/>
      <c r="Z436" s="273"/>
      <c r="AA436" s="175"/>
      <c r="AB436" s="175"/>
      <c r="AC436" s="175"/>
      <c r="AD436" s="175"/>
      <c r="AE436" s="415"/>
      <c r="AF436" s="175"/>
      <c r="AG436" s="175"/>
      <c r="AH436" s="175"/>
      <c r="AI436" s="178"/>
    </row>
    <row r="437" spans="1:35" s="161" customFormat="1" ht="15.75" customHeight="1" hidden="1">
      <c r="A437" s="155"/>
      <c r="B437" s="155"/>
      <c r="C437" s="156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6"/>
      <c r="P437" s="177"/>
      <c r="Q437" s="177"/>
      <c r="R437" s="177"/>
      <c r="S437" s="175"/>
      <c r="T437" s="175"/>
      <c r="U437" s="175"/>
      <c r="V437" s="175"/>
      <c r="W437" s="175"/>
      <c r="X437" s="175"/>
      <c r="Y437" s="272"/>
      <c r="Z437" s="273"/>
      <c r="AA437" s="175"/>
      <c r="AB437" s="175"/>
      <c r="AC437" s="175"/>
      <c r="AD437" s="175"/>
      <c r="AE437" s="415"/>
      <c r="AF437" s="175"/>
      <c r="AG437" s="175"/>
      <c r="AH437" s="175"/>
      <c r="AI437" s="178"/>
    </row>
    <row r="438" spans="1:35" s="161" customFormat="1" ht="15.75" customHeight="1" hidden="1">
      <c r="A438" s="155"/>
      <c r="B438" s="155"/>
      <c r="C438" s="179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6"/>
      <c r="P438" s="177"/>
      <c r="Q438" s="177"/>
      <c r="R438" s="177"/>
      <c r="S438" s="175"/>
      <c r="T438" s="175"/>
      <c r="U438" s="175"/>
      <c r="V438" s="175"/>
      <c r="W438" s="175"/>
      <c r="X438" s="175"/>
      <c r="Y438" s="272"/>
      <c r="Z438" s="273"/>
      <c r="AA438" s="175"/>
      <c r="AB438" s="175"/>
      <c r="AC438" s="175"/>
      <c r="AD438" s="175"/>
      <c r="AE438" s="415"/>
      <c r="AF438" s="175"/>
      <c r="AG438" s="175"/>
      <c r="AH438" s="175"/>
      <c r="AI438" s="178"/>
    </row>
    <row r="439" spans="1:35" s="161" customFormat="1" ht="15.75" customHeight="1" hidden="1">
      <c r="A439" s="155"/>
      <c r="B439" s="155"/>
      <c r="C439" s="179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6"/>
      <c r="P439" s="177"/>
      <c r="Q439" s="177"/>
      <c r="R439" s="177"/>
      <c r="S439" s="175"/>
      <c r="T439" s="175"/>
      <c r="U439" s="175"/>
      <c r="V439" s="175"/>
      <c r="W439" s="175"/>
      <c r="X439" s="175"/>
      <c r="Y439" s="272"/>
      <c r="Z439" s="273"/>
      <c r="AA439" s="175"/>
      <c r="AB439" s="175"/>
      <c r="AC439" s="175"/>
      <c r="AD439" s="175"/>
      <c r="AE439" s="415"/>
      <c r="AF439" s="175"/>
      <c r="AG439" s="175"/>
      <c r="AH439" s="175"/>
      <c r="AI439" s="178"/>
    </row>
    <row r="440" spans="1:35" s="161" customFormat="1" ht="15.75" customHeight="1" hidden="1">
      <c r="A440" s="155"/>
      <c r="B440" s="155"/>
      <c r="C440" s="179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6"/>
      <c r="P440" s="177"/>
      <c r="Q440" s="177"/>
      <c r="R440" s="177"/>
      <c r="S440" s="175"/>
      <c r="T440" s="175"/>
      <c r="U440" s="175"/>
      <c r="V440" s="175"/>
      <c r="W440" s="175"/>
      <c r="X440" s="175"/>
      <c r="Y440" s="272"/>
      <c r="Z440" s="273"/>
      <c r="AA440" s="175"/>
      <c r="AB440" s="175"/>
      <c r="AC440" s="175"/>
      <c r="AD440" s="175"/>
      <c r="AE440" s="415"/>
      <c r="AF440" s="175"/>
      <c r="AG440" s="175"/>
      <c r="AH440" s="175"/>
      <c r="AI440" s="178"/>
    </row>
    <row r="441" spans="1:35" s="161" customFormat="1" ht="15.75" customHeight="1" hidden="1">
      <c r="A441" s="155"/>
      <c r="B441" s="155"/>
      <c r="C441" s="179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6"/>
      <c r="P441" s="177"/>
      <c r="Q441" s="177"/>
      <c r="R441" s="177"/>
      <c r="S441" s="175"/>
      <c r="T441" s="175"/>
      <c r="U441" s="175"/>
      <c r="V441" s="175"/>
      <c r="W441" s="175"/>
      <c r="X441" s="175"/>
      <c r="Y441" s="272"/>
      <c r="Z441" s="273"/>
      <c r="AA441" s="175"/>
      <c r="AB441" s="175"/>
      <c r="AC441" s="175"/>
      <c r="AD441" s="175"/>
      <c r="AE441" s="415"/>
      <c r="AF441" s="175"/>
      <c r="AG441" s="175"/>
      <c r="AH441" s="175"/>
      <c r="AI441" s="178"/>
    </row>
    <row r="442" spans="1:35" s="161" customFormat="1" ht="15.75" customHeight="1" hidden="1">
      <c r="A442" s="155"/>
      <c r="B442" s="155"/>
      <c r="C442" s="179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6"/>
      <c r="P442" s="177"/>
      <c r="Q442" s="177"/>
      <c r="R442" s="177"/>
      <c r="S442" s="175"/>
      <c r="T442" s="175"/>
      <c r="U442" s="175"/>
      <c r="V442" s="175"/>
      <c r="W442" s="175"/>
      <c r="X442" s="175"/>
      <c r="Y442" s="272"/>
      <c r="Z442" s="273"/>
      <c r="AA442" s="175"/>
      <c r="AB442" s="175"/>
      <c r="AC442" s="175"/>
      <c r="AD442" s="175"/>
      <c r="AE442" s="415"/>
      <c r="AF442" s="175"/>
      <c r="AG442" s="175"/>
      <c r="AH442" s="175"/>
      <c r="AI442" s="178"/>
    </row>
    <row r="443" spans="1:35" s="161" customFormat="1" ht="15.75" customHeight="1" hidden="1">
      <c r="A443" s="155"/>
      <c r="B443" s="155"/>
      <c r="C443" s="179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6"/>
      <c r="P443" s="177"/>
      <c r="Q443" s="177"/>
      <c r="R443" s="177"/>
      <c r="S443" s="175"/>
      <c r="T443" s="175"/>
      <c r="U443" s="175"/>
      <c r="V443" s="175"/>
      <c r="W443" s="175"/>
      <c r="X443" s="175"/>
      <c r="Y443" s="272"/>
      <c r="Z443" s="273"/>
      <c r="AA443" s="175"/>
      <c r="AB443" s="175"/>
      <c r="AC443" s="175"/>
      <c r="AD443" s="175"/>
      <c r="AE443" s="415"/>
      <c r="AF443" s="175"/>
      <c r="AG443" s="175"/>
      <c r="AH443" s="175"/>
      <c r="AI443" s="178"/>
    </row>
    <row r="444" spans="1:35" s="161" customFormat="1" ht="15.75" customHeight="1" hidden="1">
      <c r="A444" s="155"/>
      <c r="B444" s="155"/>
      <c r="C444" s="179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6"/>
      <c r="P444" s="177"/>
      <c r="Q444" s="177"/>
      <c r="R444" s="177"/>
      <c r="S444" s="175"/>
      <c r="T444" s="175"/>
      <c r="U444" s="175"/>
      <c r="V444" s="175"/>
      <c r="W444" s="175"/>
      <c r="X444" s="175"/>
      <c r="Y444" s="272"/>
      <c r="Z444" s="273"/>
      <c r="AA444" s="175"/>
      <c r="AB444" s="175"/>
      <c r="AC444" s="175"/>
      <c r="AD444" s="175"/>
      <c r="AE444" s="415"/>
      <c r="AF444" s="175"/>
      <c r="AG444" s="175"/>
      <c r="AH444" s="175"/>
      <c r="AI444" s="178"/>
    </row>
    <row r="445" spans="1:35" s="161" customFormat="1" ht="15.75" customHeight="1" hidden="1">
      <c r="A445" s="155"/>
      <c r="B445" s="155"/>
      <c r="C445" s="179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6"/>
      <c r="P445" s="177"/>
      <c r="Q445" s="177"/>
      <c r="R445" s="177"/>
      <c r="S445" s="175"/>
      <c r="T445" s="175"/>
      <c r="U445" s="175"/>
      <c r="V445" s="175"/>
      <c r="W445" s="175"/>
      <c r="X445" s="175"/>
      <c r="Y445" s="272"/>
      <c r="Z445" s="273"/>
      <c r="AA445" s="175"/>
      <c r="AB445" s="175"/>
      <c r="AC445" s="175"/>
      <c r="AD445" s="175"/>
      <c r="AE445" s="415"/>
      <c r="AF445" s="175"/>
      <c r="AG445" s="175"/>
      <c r="AH445" s="175"/>
      <c r="AI445" s="178"/>
    </row>
    <row r="446" spans="1:35" s="161" customFormat="1" ht="15.75" customHeight="1" hidden="1">
      <c r="A446" s="155"/>
      <c r="B446" s="155"/>
      <c r="C446" s="179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6"/>
      <c r="P446" s="177"/>
      <c r="Q446" s="177"/>
      <c r="R446" s="177"/>
      <c r="S446" s="175"/>
      <c r="T446" s="175"/>
      <c r="U446" s="175"/>
      <c r="V446" s="175"/>
      <c r="W446" s="175"/>
      <c r="X446" s="175"/>
      <c r="Y446" s="272"/>
      <c r="Z446" s="273"/>
      <c r="AA446" s="175"/>
      <c r="AB446" s="175"/>
      <c r="AC446" s="175"/>
      <c r="AD446" s="175"/>
      <c r="AE446" s="415"/>
      <c r="AF446" s="175"/>
      <c r="AG446" s="175"/>
      <c r="AH446" s="175"/>
      <c r="AI446" s="178"/>
    </row>
    <row r="447" spans="1:35" s="161" customFormat="1" ht="15.75" customHeight="1" hidden="1">
      <c r="A447" s="155"/>
      <c r="B447" s="155"/>
      <c r="C447" s="179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6"/>
      <c r="P447" s="177"/>
      <c r="Q447" s="177"/>
      <c r="R447" s="177"/>
      <c r="S447" s="175"/>
      <c r="T447" s="175"/>
      <c r="U447" s="175"/>
      <c r="V447" s="175"/>
      <c r="W447" s="175"/>
      <c r="X447" s="175"/>
      <c r="Y447" s="272"/>
      <c r="Z447" s="273"/>
      <c r="AA447" s="175"/>
      <c r="AB447" s="175"/>
      <c r="AC447" s="175"/>
      <c r="AD447" s="175"/>
      <c r="AE447" s="415"/>
      <c r="AF447" s="175"/>
      <c r="AG447" s="175"/>
      <c r="AH447" s="175"/>
      <c r="AI447" s="178"/>
    </row>
    <row r="448" spans="1:35" s="161" customFormat="1" ht="15.75" customHeight="1" hidden="1">
      <c r="A448" s="155"/>
      <c r="B448" s="155"/>
      <c r="C448" s="179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6"/>
      <c r="P448" s="177"/>
      <c r="Q448" s="177"/>
      <c r="R448" s="177"/>
      <c r="S448" s="175"/>
      <c r="T448" s="175"/>
      <c r="U448" s="175"/>
      <c r="V448" s="175"/>
      <c r="W448" s="175"/>
      <c r="X448" s="175"/>
      <c r="Y448" s="272"/>
      <c r="Z448" s="273"/>
      <c r="AA448" s="175"/>
      <c r="AB448" s="175"/>
      <c r="AC448" s="175"/>
      <c r="AD448" s="175"/>
      <c r="AE448" s="415"/>
      <c r="AF448" s="175"/>
      <c r="AG448" s="175"/>
      <c r="AH448" s="175"/>
      <c r="AI448" s="178"/>
    </row>
    <row r="449" spans="1:35" s="299" customFormat="1" ht="15.75" customHeight="1" hidden="1">
      <c r="A449" s="147"/>
      <c r="B449" s="147"/>
      <c r="C449" s="162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5"/>
      <c r="Z449" s="206"/>
      <c r="AA449" s="204"/>
      <c r="AB449" s="204"/>
      <c r="AC449" s="204"/>
      <c r="AD449" s="204"/>
      <c r="AE449" s="418"/>
      <c r="AF449" s="204"/>
      <c r="AG449" s="204"/>
      <c r="AH449" s="204"/>
      <c r="AI449" s="207"/>
    </row>
    <row r="450" spans="1:35" s="173" customFormat="1" ht="31.5" customHeight="1" hidden="1">
      <c r="A450" s="155"/>
      <c r="B450" s="155"/>
      <c r="C450" s="179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71"/>
      <c r="P450" s="170"/>
      <c r="Q450" s="170"/>
      <c r="R450" s="170"/>
      <c r="S450" s="166"/>
      <c r="T450" s="166"/>
      <c r="U450" s="166"/>
      <c r="V450" s="166"/>
      <c r="W450" s="166"/>
      <c r="X450" s="166"/>
      <c r="Y450" s="270"/>
      <c r="Z450" s="271"/>
      <c r="AA450" s="166"/>
      <c r="AB450" s="166"/>
      <c r="AC450" s="166"/>
      <c r="AD450" s="166"/>
      <c r="AE450" s="414"/>
      <c r="AF450" s="166"/>
      <c r="AG450" s="166"/>
      <c r="AH450" s="166"/>
      <c r="AI450" s="172"/>
    </row>
    <row r="451" spans="1:35" s="173" customFormat="1" ht="15.75" customHeight="1" hidden="1">
      <c r="A451" s="155"/>
      <c r="B451" s="155"/>
      <c r="C451" s="15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71"/>
      <c r="P451" s="170"/>
      <c r="Q451" s="170"/>
      <c r="R451" s="170"/>
      <c r="S451" s="166"/>
      <c r="T451" s="166"/>
      <c r="U451" s="166"/>
      <c r="V451" s="166"/>
      <c r="W451" s="166"/>
      <c r="X451" s="166"/>
      <c r="Y451" s="270"/>
      <c r="Z451" s="271"/>
      <c r="AA451" s="166"/>
      <c r="AB451" s="166"/>
      <c r="AC451" s="166"/>
      <c r="AD451" s="166"/>
      <c r="AE451" s="414"/>
      <c r="AF451" s="166"/>
      <c r="AG451" s="166"/>
      <c r="AH451" s="166"/>
      <c r="AI451" s="172"/>
    </row>
    <row r="452" spans="1:35" s="173" customFormat="1" ht="15.75" customHeight="1" hidden="1">
      <c r="A452" s="155"/>
      <c r="B452" s="155"/>
      <c r="C452" s="15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71"/>
      <c r="P452" s="170"/>
      <c r="Q452" s="170"/>
      <c r="R452" s="170"/>
      <c r="S452" s="166"/>
      <c r="T452" s="166"/>
      <c r="U452" s="166"/>
      <c r="V452" s="166"/>
      <c r="W452" s="166"/>
      <c r="X452" s="166"/>
      <c r="Y452" s="270"/>
      <c r="Z452" s="271"/>
      <c r="AA452" s="166"/>
      <c r="AB452" s="166"/>
      <c r="AC452" s="166"/>
      <c r="AD452" s="166"/>
      <c r="AE452" s="414"/>
      <c r="AF452" s="166"/>
      <c r="AG452" s="166"/>
      <c r="AH452" s="166"/>
      <c r="AI452" s="172"/>
    </row>
    <row r="453" spans="1:35" s="161" customFormat="1" ht="15.75" customHeight="1" hidden="1">
      <c r="A453" s="155"/>
      <c r="B453" s="155"/>
      <c r="C453" s="179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6"/>
      <c r="P453" s="177"/>
      <c r="Q453" s="177"/>
      <c r="R453" s="177"/>
      <c r="S453" s="175"/>
      <c r="T453" s="175"/>
      <c r="U453" s="175"/>
      <c r="V453" s="175"/>
      <c r="W453" s="175"/>
      <c r="X453" s="175"/>
      <c r="Y453" s="272"/>
      <c r="Z453" s="273"/>
      <c r="AA453" s="175"/>
      <c r="AB453" s="175"/>
      <c r="AC453" s="175"/>
      <c r="AD453" s="175"/>
      <c r="AE453" s="415"/>
      <c r="AF453" s="175"/>
      <c r="AG453" s="175"/>
      <c r="AH453" s="175"/>
      <c r="AI453" s="178"/>
    </row>
    <row r="454" spans="1:35" s="161" customFormat="1" ht="15.75" customHeight="1" hidden="1">
      <c r="A454" s="155"/>
      <c r="B454" s="155"/>
      <c r="C454" s="179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6"/>
      <c r="P454" s="177"/>
      <c r="Q454" s="177"/>
      <c r="R454" s="177"/>
      <c r="S454" s="175"/>
      <c r="T454" s="175"/>
      <c r="U454" s="175"/>
      <c r="V454" s="175"/>
      <c r="W454" s="175"/>
      <c r="X454" s="175"/>
      <c r="Y454" s="272"/>
      <c r="Z454" s="273"/>
      <c r="AA454" s="175"/>
      <c r="AB454" s="175"/>
      <c r="AC454" s="175"/>
      <c r="AD454" s="175"/>
      <c r="AE454" s="415"/>
      <c r="AF454" s="175"/>
      <c r="AG454" s="175"/>
      <c r="AH454" s="175"/>
      <c r="AI454" s="178"/>
    </row>
    <row r="455" spans="1:35" s="161" customFormat="1" ht="15.75" customHeight="1" hidden="1">
      <c r="A455" s="155"/>
      <c r="B455" s="155"/>
      <c r="C455" s="179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6"/>
      <c r="P455" s="177"/>
      <c r="Q455" s="177"/>
      <c r="R455" s="177"/>
      <c r="S455" s="175"/>
      <c r="T455" s="175"/>
      <c r="U455" s="175"/>
      <c r="V455" s="175"/>
      <c r="W455" s="175"/>
      <c r="X455" s="175"/>
      <c r="Y455" s="272"/>
      <c r="Z455" s="273"/>
      <c r="AA455" s="175"/>
      <c r="AB455" s="175"/>
      <c r="AC455" s="175"/>
      <c r="AD455" s="175"/>
      <c r="AE455" s="415"/>
      <c r="AF455" s="175"/>
      <c r="AG455" s="175"/>
      <c r="AH455" s="175"/>
      <c r="AI455" s="178"/>
    </row>
    <row r="456" spans="1:35" s="161" customFormat="1" ht="15.75" customHeight="1" hidden="1">
      <c r="A456" s="155"/>
      <c r="B456" s="155"/>
      <c r="C456" s="156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6"/>
      <c r="P456" s="177"/>
      <c r="Q456" s="177"/>
      <c r="R456" s="177"/>
      <c r="S456" s="175"/>
      <c r="T456" s="175"/>
      <c r="U456" s="175"/>
      <c r="V456" s="175"/>
      <c r="W456" s="175"/>
      <c r="X456" s="175"/>
      <c r="Y456" s="272"/>
      <c r="Z456" s="273"/>
      <c r="AA456" s="175"/>
      <c r="AB456" s="175"/>
      <c r="AC456" s="175"/>
      <c r="AD456" s="175"/>
      <c r="AE456" s="415"/>
      <c r="AF456" s="175"/>
      <c r="AG456" s="175"/>
      <c r="AH456" s="175"/>
      <c r="AI456" s="178"/>
    </row>
    <row r="457" spans="1:35" s="161" customFormat="1" ht="15.75" customHeight="1" hidden="1">
      <c r="A457" s="155"/>
      <c r="B457" s="155"/>
      <c r="C457" s="156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6"/>
      <c r="P457" s="177"/>
      <c r="Q457" s="177"/>
      <c r="R457" s="177"/>
      <c r="S457" s="175"/>
      <c r="T457" s="175"/>
      <c r="U457" s="175"/>
      <c r="V457" s="175"/>
      <c r="W457" s="175"/>
      <c r="X457" s="175"/>
      <c r="Y457" s="272"/>
      <c r="Z457" s="273"/>
      <c r="AA457" s="175"/>
      <c r="AB457" s="175"/>
      <c r="AC457" s="175"/>
      <c r="AD457" s="175"/>
      <c r="AE457" s="415"/>
      <c r="AF457" s="175"/>
      <c r="AG457" s="175"/>
      <c r="AH457" s="175"/>
      <c r="AI457" s="178"/>
    </row>
    <row r="458" spans="1:35" s="161" customFormat="1" ht="15.75" customHeight="1" hidden="1">
      <c r="A458" s="155"/>
      <c r="B458" s="155"/>
      <c r="C458" s="179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6"/>
      <c r="P458" s="177"/>
      <c r="Q458" s="177"/>
      <c r="R458" s="177"/>
      <c r="S458" s="175"/>
      <c r="T458" s="175"/>
      <c r="U458" s="175"/>
      <c r="V458" s="175"/>
      <c r="W458" s="175"/>
      <c r="X458" s="175"/>
      <c r="Y458" s="272"/>
      <c r="Z458" s="273"/>
      <c r="AA458" s="175"/>
      <c r="AB458" s="175"/>
      <c r="AC458" s="175"/>
      <c r="AD458" s="175"/>
      <c r="AE458" s="415"/>
      <c r="AF458" s="175"/>
      <c r="AG458" s="175"/>
      <c r="AH458" s="175"/>
      <c r="AI458" s="178"/>
    </row>
    <row r="459" spans="1:35" s="161" customFormat="1" ht="15.75" customHeight="1" hidden="1">
      <c r="A459" s="155"/>
      <c r="B459" s="155"/>
      <c r="C459" s="179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6"/>
      <c r="P459" s="177"/>
      <c r="Q459" s="177"/>
      <c r="R459" s="177"/>
      <c r="S459" s="175"/>
      <c r="T459" s="175"/>
      <c r="U459" s="175"/>
      <c r="V459" s="175"/>
      <c r="W459" s="175"/>
      <c r="X459" s="175"/>
      <c r="Y459" s="272"/>
      <c r="Z459" s="273"/>
      <c r="AA459" s="175"/>
      <c r="AB459" s="175"/>
      <c r="AC459" s="175"/>
      <c r="AD459" s="175"/>
      <c r="AE459" s="415"/>
      <c r="AF459" s="175"/>
      <c r="AG459" s="175"/>
      <c r="AH459" s="175"/>
      <c r="AI459" s="178"/>
    </row>
    <row r="460" spans="1:35" s="161" customFormat="1" ht="15.75" customHeight="1" hidden="1">
      <c r="A460" s="155"/>
      <c r="B460" s="155"/>
      <c r="C460" s="179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6"/>
      <c r="P460" s="177"/>
      <c r="Q460" s="177"/>
      <c r="R460" s="177"/>
      <c r="S460" s="175"/>
      <c r="T460" s="175"/>
      <c r="U460" s="175"/>
      <c r="V460" s="175"/>
      <c r="W460" s="175"/>
      <c r="X460" s="175"/>
      <c r="Y460" s="272"/>
      <c r="Z460" s="273"/>
      <c r="AA460" s="175"/>
      <c r="AB460" s="175"/>
      <c r="AC460" s="175"/>
      <c r="AD460" s="175"/>
      <c r="AE460" s="415"/>
      <c r="AF460" s="175"/>
      <c r="AG460" s="175"/>
      <c r="AH460" s="175"/>
      <c r="AI460" s="178"/>
    </row>
    <row r="461" spans="1:35" s="161" customFormat="1" ht="15.75" customHeight="1" hidden="1">
      <c r="A461" s="155"/>
      <c r="B461" s="155"/>
      <c r="C461" s="179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6"/>
      <c r="P461" s="177"/>
      <c r="Q461" s="177"/>
      <c r="R461" s="177"/>
      <c r="S461" s="175"/>
      <c r="T461" s="175"/>
      <c r="U461" s="175"/>
      <c r="V461" s="175"/>
      <c r="W461" s="175"/>
      <c r="X461" s="175"/>
      <c r="Y461" s="272"/>
      <c r="Z461" s="273"/>
      <c r="AA461" s="175"/>
      <c r="AB461" s="175"/>
      <c r="AC461" s="175"/>
      <c r="AD461" s="175"/>
      <c r="AE461" s="415"/>
      <c r="AF461" s="175"/>
      <c r="AG461" s="175"/>
      <c r="AH461" s="175"/>
      <c r="AI461" s="178"/>
    </row>
    <row r="462" spans="1:35" s="161" customFormat="1" ht="15.75" customHeight="1" hidden="1">
      <c r="A462" s="155"/>
      <c r="B462" s="155"/>
      <c r="C462" s="179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6"/>
      <c r="P462" s="177"/>
      <c r="Q462" s="177"/>
      <c r="R462" s="177"/>
      <c r="S462" s="175"/>
      <c r="T462" s="175"/>
      <c r="U462" s="175"/>
      <c r="V462" s="175"/>
      <c r="W462" s="175"/>
      <c r="X462" s="175"/>
      <c r="Y462" s="272"/>
      <c r="Z462" s="273"/>
      <c r="AA462" s="175"/>
      <c r="AB462" s="175"/>
      <c r="AC462" s="175"/>
      <c r="AD462" s="175"/>
      <c r="AE462" s="415"/>
      <c r="AF462" s="175"/>
      <c r="AG462" s="175"/>
      <c r="AH462" s="175"/>
      <c r="AI462" s="178"/>
    </row>
    <row r="463" spans="1:35" s="161" customFormat="1" ht="15.75" customHeight="1" hidden="1">
      <c r="A463" s="155"/>
      <c r="B463" s="155"/>
      <c r="C463" s="179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6"/>
      <c r="P463" s="177"/>
      <c r="Q463" s="177"/>
      <c r="R463" s="177"/>
      <c r="S463" s="175"/>
      <c r="T463" s="175"/>
      <c r="U463" s="175"/>
      <c r="V463" s="175"/>
      <c r="W463" s="175"/>
      <c r="X463" s="175"/>
      <c r="Y463" s="272"/>
      <c r="Z463" s="273"/>
      <c r="AA463" s="175"/>
      <c r="AB463" s="175"/>
      <c r="AC463" s="175"/>
      <c r="AD463" s="175"/>
      <c r="AE463" s="415"/>
      <c r="AF463" s="175"/>
      <c r="AG463" s="175"/>
      <c r="AH463" s="175"/>
      <c r="AI463" s="178"/>
    </row>
    <row r="464" spans="1:35" s="161" customFormat="1" ht="15.75" customHeight="1" hidden="1">
      <c r="A464" s="155"/>
      <c r="B464" s="155"/>
      <c r="C464" s="179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6"/>
      <c r="P464" s="177"/>
      <c r="Q464" s="177"/>
      <c r="R464" s="177"/>
      <c r="S464" s="175"/>
      <c r="T464" s="175"/>
      <c r="U464" s="175"/>
      <c r="V464" s="175"/>
      <c r="W464" s="175"/>
      <c r="X464" s="175"/>
      <c r="Y464" s="272"/>
      <c r="Z464" s="273"/>
      <c r="AA464" s="175"/>
      <c r="AB464" s="175"/>
      <c r="AC464" s="175"/>
      <c r="AD464" s="175"/>
      <c r="AE464" s="415"/>
      <c r="AF464" s="175"/>
      <c r="AG464" s="175"/>
      <c r="AH464" s="175"/>
      <c r="AI464" s="178"/>
    </row>
    <row r="465" spans="1:35" s="161" customFormat="1" ht="15.75" customHeight="1" hidden="1">
      <c r="A465" s="155"/>
      <c r="B465" s="155"/>
      <c r="C465" s="179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6"/>
      <c r="P465" s="177"/>
      <c r="Q465" s="177"/>
      <c r="R465" s="177"/>
      <c r="S465" s="175"/>
      <c r="T465" s="175"/>
      <c r="U465" s="175"/>
      <c r="V465" s="175"/>
      <c r="W465" s="175"/>
      <c r="X465" s="175"/>
      <c r="Y465" s="272"/>
      <c r="Z465" s="273"/>
      <c r="AA465" s="175"/>
      <c r="AB465" s="175"/>
      <c r="AC465" s="175"/>
      <c r="AD465" s="175"/>
      <c r="AE465" s="415"/>
      <c r="AF465" s="175"/>
      <c r="AG465" s="175"/>
      <c r="AH465" s="175"/>
      <c r="AI465" s="178"/>
    </row>
    <row r="466" spans="1:35" s="161" customFormat="1" ht="15.75" customHeight="1" hidden="1">
      <c r="A466" s="155"/>
      <c r="B466" s="155"/>
      <c r="C466" s="179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6"/>
      <c r="P466" s="177"/>
      <c r="Q466" s="177"/>
      <c r="R466" s="177"/>
      <c r="S466" s="175"/>
      <c r="T466" s="175"/>
      <c r="U466" s="175"/>
      <c r="V466" s="175"/>
      <c r="W466" s="175"/>
      <c r="X466" s="175"/>
      <c r="Y466" s="272"/>
      <c r="Z466" s="273"/>
      <c r="AA466" s="175"/>
      <c r="AB466" s="175"/>
      <c r="AC466" s="175"/>
      <c r="AD466" s="175"/>
      <c r="AE466" s="415"/>
      <c r="AF466" s="175"/>
      <c r="AG466" s="175"/>
      <c r="AH466" s="175"/>
      <c r="AI466" s="178"/>
    </row>
    <row r="467" spans="1:35" s="161" customFormat="1" ht="15.75" customHeight="1" hidden="1">
      <c r="A467" s="155"/>
      <c r="B467" s="155"/>
      <c r="C467" s="179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6"/>
      <c r="P467" s="177"/>
      <c r="Q467" s="177"/>
      <c r="R467" s="177"/>
      <c r="S467" s="175"/>
      <c r="T467" s="175"/>
      <c r="U467" s="175"/>
      <c r="V467" s="175"/>
      <c r="W467" s="175"/>
      <c r="X467" s="175"/>
      <c r="Y467" s="272"/>
      <c r="Z467" s="273"/>
      <c r="AA467" s="175"/>
      <c r="AB467" s="175"/>
      <c r="AC467" s="175"/>
      <c r="AD467" s="175"/>
      <c r="AE467" s="415"/>
      <c r="AF467" s="175"/>
      <c r="AG467" s="175"/>
      <c r="AH467" s="175"/>
      <c r="AI467" s="178"/>
    </row>
    <row r="468" spans="1:35" s="161" customFormat="1" ht="15.75" customHeight="1" hidden="1">
      <c r="A468" s="155"/>
      <c r="B468" s="155"/>
      <c r="C468" s="179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6"/>
      <c r="P468" s="177"/>
      <c r="Q468" s="177"/>
      <c r="R468" s="177"/>
      <c r="S468" s="175"/>
      <c r="T468" s="175"/>
      <c r="U468" s="175"/>
      <c r="V468" s="175"/>
      <c r="W468" s="175"/>
      <c r="X468" s="175"/>
      <c r="Y468" s="272"/>
      <c r="Z468" s="273"/>
      <c r="AA468" s="175"/>
      <c r="AB468" s="175"/>
      <c r="AC468" s="175"/>
      <c r="AD468" s="175"/>
      <c r="AE468" s="415"/>
      <c r="AF468" s="175"/>
      <c r="AG468" s="175"/>
      <c r="AH468" s="175"/>
      <c r="AI468" s="178"/>
    </row>
    <row r="469" spans="1:35" s="161" customFormat="1" ht="15.75" customHeight="1" hidden="1">
      <c r="A469" s="155"/>
      <c r="B469" s="155"/>
      <c r="C469" s="179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6"/>
      <c r="P469" s="177"/>
      <c r="Q469" s="177"/>
      <c r="R469" s="177"/>
      <c r="S469" s="175"/>
      <c r="T469" s="175"/>
      <c r="U469" s="175"/>
      <c r="V469" s="175"/>
      <c r="W469" s="175"/>
      <c r="X469" s="175"/>
      <c r="Y469" s="272"/>
      <c r="Z469" s="273"/>
      <c r="AA469" s="175"/>
      <c r="AB469" s="175"/>
      <c r="AC469" s="175"/>
      <c r="AD469" s="175"/>
      <c r="AE469" s="415"/>
      <c r="AF469" s="175"/>
      <c r="AG469" s="175"/>
      <c r="AH469" s="175"/>
      <c r="AI469" s="178"/>
    </row>
    <row r="470" spans="1:35" s="161" customFormat="1" ht="15.75" customHeight="1" hidden="1">
      <c r="A470" s="155"/>
      <c r="B470" s="155"/>
      <c r="C470" s="179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6"/>
      <c r="P470" s="177"/>
      <c r="Q470" s="177"/>
      <c r="R470" s="177"/>
      <c r="S470" s="175"/>
      <c r="T470" s="175"/>
      <c r="U470" s="175"/>
      <c r="V470" s="175"/>
      <c r="W470" s="175"/>
      <c r="X470" s="175"/>
      <c r="Y470" s="272"/>
      <c r="Z470" s="273"/>
      <c r="AA470" s="175"/>
      <c r="AB470" s="175"/>
      <c r="AC470" s="175"/>
      <c r="AD470" s="175"/>
      <c r="AE470" s="415"/>
      <c r="AF470" s="175"/>
      <c r="AG470" s="175"/>
      <c r="AH470" s="175"/>
      <c r="AI470" s="178"/>
    </row>
    <row r="471" spans="1:35" s="161" customFormat="1" ht="15.75" customHeight="1" hidden="1">
      <c r="A471" s="155"/>
      <c r="B471" s="155">
        <v>481</v>
      </c>
      <c r="C471" s="179" t="s">
        <v>14</v>
      </c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6"/>
      <c r="P471" s="177"/>
      <c r="Q471" s="177"/>
      <c r="R471" s="177"/>
      <c r="S471" s="175">
        <v>119133</v>
      </c>
      <c r="T471" s="175">
        <v>119133</v>
      </c>
      <c r="U471" s="175">
        <v>119133</v>
      </c>
      <c r="V471" s="175"/>
      <c r="W471" s="175">
        <v>119133</v>
      </c>
      <c r="X471" s="175"/>
      <c r="Y471" s="272"/>
      <c r="Z471" s="273"/>
      <c r="AA471" s="175">
        <v>119133</v>
      </c>
      <c r="AB471" s="175">
        <v>119133</v>
      </c>
      <c r="AC471" s="175">
        <v>119133</v>
      </c>
      <c r="AD471" s="175">
        <v>119133</v>
      </c>
      <c r="AE471" s="415"/>
      <c r="AF471" s="175"/>
      <c r="AG471" s="175">
        <v>119133</v>
      </c>
      <c r="AH471" s="175"/>
      <c r="AI471" s="178"/>
    </row>
    <row r="472" spans="1:35" s="235" customFormat="1" ht="24.75" customHeight="1" hidden="1">
      <c r="A472" s="300"/>
      <c r="B472" s="300"/>
      <c r="C472" s="301" t="s">
        <v>18</v>
      </c>
      <c r="D472" s="302">
        <f>SUM(D473,D476)</f>
        <v>0</v>
      </c>
      <c r="E472" s="302">
        <f>SUM(E473,E476)</f>
        <v>0</v>
      </c>
      <c r="F472" s="302">
        <f>SUM(F473,F476)</f>
        <v>0</v>
      </c>
      <c r="G472" s="302">
        <f>SUM(G473,G476)</f>
        <v>0</v>
      </c>
      <c r="H472" s="302">
        <f>SUM(H473,H476)</f>
        <v>0</v>
      </c>
      <c r="I472" s="302"/>
      <c r="J472" s="302"/>
      <c r="K472" s="302"/>
      <c r="L472" s="302"/>
      <c r="M472" s="302"/>
      <c r="N472" s="303"/>
      <c r="P472" s="304"/>
      <c r="Q472" s="304"/>
      <c r="R472" s="304"/>
      <c r="S472" s="302">
        <f>SUM(S473,S476)</f>
        <v>0</v>
      </c>
      <c r="T472" s="302">
        <f>SUM(T473,T476)</f>
        <v>0</v>
      </c>
      <c r="U472" s="302">
        <f>SUM(U473,U476)</f>
        <v>0</v>
      </c>
      <c r="V472" s="302"/>
      <c r="W472" s="302">
        <f>SUM(W473,W476)</f>
        <v>0</v>
      </c>
      <c r="X472" s="302">
        <f>SUM(X473,X476)</f>
        <v>0</v>
      </c>
      <c r="Y472" s="303"/>
      <c r="Z472" s="304"/>
      <c r="AA472" s="302">
        <f>SUM(AA473,AA476)</f>
        <v>0</v>
      </c>
      <c r="AB472" s="302">
        <f>SUM(AB473,AB476)</f>
        <v>0</v>
      </c>
      <c r="AC472" s="302">
        <f>SUM(AC473,AC476)</f>
        <v>0</v>
      </c>
      <c r="AD472" s="302">
        <f>SUM(AD473,AD476)</f>
        <v>0</v>
      </c>
      <c r="AE472" s="431"/>
      <c r="AF472" s="302"/>
      <c r="AG472" s="302">
        <f>SUM(AG473,AG476)</f>
        <v>0</v>
      </c>
      <c r="AH472" s="302">
        <f>SUM(AH473,AH476)</f>
        <v>0</v>
      </c>
      <c r="AI472" s="236"/>
    </row>
    <row r="473" spans="1:35" s="161" customFormat="1" ht="22.5" customHeight="1" hidden="1">
      <c r="A473" s="146"/>
      <c r="B473" s="146" t="s">
        <v>0</v>
      </c>
      <c r="C473" s="233" t="s">
        <v>28</v>
      </c>
      <c r="D473" s="199">
        <f>SUM(D474+D475)</f>
        <v>0</v>
      </c>
      <c r="E473" s="199">
        <f>SUM(E474+E475)</f>
        <v>0</v>
      </c>
      <c r="F473" s="199">
        <f>SUM(F474)</f>
        <v>0</v>
      </c>
      <c r="G473" s="199">
        <f>SUM(G474+G475)</f>
        <v>0</v>
      </c>
      <c r="H473" s="199">
        <f>SUM(H474+H475)</f>
        <v>0</v>
      </c>
      <c r="I473" s="199"/>
      <c r="J473" s="199"/>
      <c r="K473" s="199"/>
      <c r="L473" s="199"/>
      <c r="M473" s="199"/>
      <c r="N473" s="210"/>
      <c r="P473" s="211"/>
      <c r="Q473" s="211"/>
      <c r="R473" s="211"/>
      <c r="S473" s="199">
        <f>SUM(S474+S475)</f>
        <v>0</v>
      </c>
      <c r="T473" s="199">
        <f>SUM(T474+T475)</f>
        <v>0</v>
      </c>
      <c r="U473" s="199">
        <f>SUM(U474+U475)</f>
        <v>0</v>
      </c>
      <c r="V473" s="199"/>
      <c r="W473" s="199">
        <f>SUM(W474+W475)</f>
        <v>0</v>
      </c>
      <c r="X473" s="199">
        <f>SUM(X474)</f>
        <v>0</v>
      </c>
      <c r="Y473" s="205"/>
      <c r="Z473" s="206"/>
      <c r="AA473" s="199">
        <f>SUM(AA474+AA475)</f>
        <v>0</v>
      </c>
      <c r="AB473" s="199">
        <f>SUM(AB474+AB475)</f>
        <v>0</v>
      </c>
      <c r="AC473" s="199">
        <f>SUM(AC474+AC475)</f>
        <v>0</v>
      </c>
      <c r="AD473" s="199">
        <f>SUM(AD474+AD475)</f>
        <v>0</v>
      </c>
      <c r="AE473" s="423"/>
      <c r="AF473" s="199"/>
      <c r="AG473" s="199">
        <f>SUM(AG474+AG475)</f>
        <v>0</v>
      </c>
      <c r="AH473" s="199">
        <f>SUM(AH474)</f>
        <v>0</v>
      </c>
      <c r="AI473" s="178"/>
    </row>
    <row r="474" spans="1:35" s="161" customFormat="1" ht="25.5" customHeight="1" hidden="1">
      <c r="A474" s="155"/>
      <c r="B474" s="155">
        <v>49</v>
      </c>
      <c r="C474" s="179" t="s">
        <v>25</v>
      </c>
      <c r="D474" s="175">
        <v>0</v>
      </c>
      <c r="E474" s="175">
        <v>0</v>
      </c>
      <c r="F474" s="175"/>
      <c r="G474" s="175"/>
      <c r="H474" s="175"/>
      <c r="I474" s="175"/>
      <c r="J474" s="175"/>
      <c r="K474" s="175"/>
      <c r="L474" s="175"/>
      <c r="M474" s="175"/>
      <c r="N474" s="176"/>
      <c r="P474" s="177"/>
      <c r="Q474" s="177"/>
      <c r="R474" s="177"/>
      <c r="S474" s="175">
        <v>0</v>
      </c>
      <c r="T474" s="175">
        <v>0</v>
      </c>
      <c r="U474" s="175">
        <v>0</v>
      </c>
      <c r="V474" s="175"/>
      <c r="W474" s="175">
        <v>0</v>
      </c>
      <c r="X474" s="175"/>
      <c r="Y474" s="272"/>
      <c r="Z474" s="273"/>
      <c r="AA474" s="175">
        <v>0</v>
      </c>
      <c r="AB474" s="175">
        <v>0</v>
      </c>
      <c r="AC474" s="175">
        <v>0</v>
      </c>
      <c r="AD474" s="175">
        <v>0</v>
      </c>
      <c r="AE474" s="415"/>
      <c r="AF474" s="175"/>
      <c r="AG474" s="175">
        <v>0</v>
      </c>
      <c r="AH474" s="175"/>
      <c r="AI474" s="178"/>
    </row>
    <row r="475" spans="1:35" s="161" customFormat="1" ht="25.5" customHeight="1" hidden="1">
      <c r="A475" s="155"/>
      <c r="B475" s="155">
        <v>81</v>
      </c>
      <c r="C475" s="179" t="s">
        <v>14</v>
      </c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6"/>
      <c r="P475" s="177"/>
      <c r="Q475" s="177"/>
      <c r="R475" s="177"/>
      <c r="S475" s="175"/>
      <c r="T475" s="175"/>
      <c r="U475" s="175"/>
      <c r="V475" s="175"/>
      <c r="W475" s="175"/>
      <c r="X475" s="175"/>
      <c r="Y475" s="272"/>
      <c r="Z475" s="273"/>
      <c r="AA475" s="175"/>
      <c r="AB475" s="175"/>
      <c r="AC475" s="175"/>
      <c r="AD475" s="175"/>
      <c r="AE475" s="415"/>
      <c r="AF475" s="175"/>
      <c r="AG475" s="175"/>
      <c r="AH475" s="175"/>
      <c r="AI475" s="178"/>
    </row>
    <row r="476" spans="1:35" s="161" customFormat="1" ht="22.5" customHeight="1" hidden="1">
      <c r="A476" s="146"/>
      <c r="B476" s="146" t="s">
        <v>0</v>
      </c>
      <c r="C476" s="233" t="s">
        <v>19</v>
      </c>
      <c r="D476" s="199">
        <f>SUM(D477:D481)</f>
        <v>0</v>
      </c>
      <c r="E476" s="199">
        <f>SUM(E477:E481)</f>
        <v>0</v>
      </c>
      <c r="F476" s="199">
        <f>SUM(F477:F481)</f>
        <v>0</v>
      </c>
      <c r="G476" s="199">
        <f>SUM(G477:G481)</f>
        <v>0</v>
      </c>
      <c r="H476" s="199">
        <f>SUM(H477:H481)</f>
        <v>0</v>
      </c>
      <c r="I476" s="199"/>
      <c r="J476" s="199"/>
      <c r="K476" s="199"/>
      <c r="L476" s="199"/>
      <c r="M476" s="199"/>
      <c r="N476" s="210"/>
      <c r="P476" s="211"/>
      <c r="Q476" s="211"/>
      <c r="R476" s="211"/>
      <c r="S476" s="199">
        <f>SUM(S477:S481)</f>
        <v>0</v>
      </c>
      <c r="T476" s="199">
        <f>SUM(T477:T481)</f>
        <v>0</v>
      </c>
      <c r="U476" s="199">
        <f>SUM(U477:U481)</f>
        <v>0</v>
      </c>
      <c r="V476" s="199"/>
      <c r="W476" s="199">
        <f>SUM(W477:W481)</f>
        <v>0</v>
      </c>
      <c r="X476" s="199">
        <f>SUM(X477:X481)</f>
        <v>0</v>
      </c>
      <c r="Y476" s="205"/>
      <c r="Z476" s="206"/>
      <c r="AA476" s="199">
        <f>SUM(AA477:AA481)</f>
        <v>0</v>
      </c>
      <c r="AB476" s="199">
        <f>SUM(AB477:AB481)</f>
        <v>0</v>
      </c>
      <c r="AC476" s="199">
        <f>SUM(AC477:AC481)</f>
        <v>0</v>
      </c>
      <c r="AD476" s="199">
        <f>SUM(AD477:AD481)</f>
        <v>0</v>
      </c>
      <c r="AE476" s="423"/>
      <c r="AF476" s="199"/>
      <c r="AG476" s="199">
        <f>SUM(AG477:AG481)</f>
        <v>0</v>
      </c>
      <c r="AH476" s="199">
        <f>SUM(AH477:AH481)</f>
        <v>0</v>
      </c>
      <c r="AI476" s="178"/>
    </row>
    <row r="477" spans="1:35" s="161" customFormat="1" ht="31.5" customHeight="1" hidden="1">
      <c r="A477" s="155"/>
      <c r="B477" s="155">
        <v>21</v>
      </c>
      <c r="C477" s="179" t="s">
        <v>15</v>
      </c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6"/>
      <c r="P477" s="177"/>
      <c r="Q477" s="177"/>
      <c r="R477" s="177"/>
      <c r="S477" s="175">
        <f aca="true" t="shared" si="57" ref="S477:T480">SUM(J477+M477-N477)</f>
        <v>0</v>
      </c>
      <c r="T477" s="175">
        <f t="shared" si="57"/>
        <v>0</v>
      </c>
      <c r="U477" s="175">
        <f>SUM(F477+I477-J477)</f>
        <v>0</v>
      </c>
      <c r="V477" s="175"/>
      <c r="W477" s="175"/>
      <c r="X477" s="175"/>
      <c r="Y477" s="272"/>
      <c r="Z477" s="273"/>
      <c r="AA477" s="175">
        <f aca="true" t="shared" si="58" ref="AA477:AB480">SUM(L477+O477-P477)</f>
        <v>0</v>
      </c>
      <c r="AB477" s="175">
        <f t="shared" si="58"/>
        <v>0</v>
      </c>
      <c r="AC477" s="175">
        <f aca="true" t="shared" si="59" ref="AC477:AD480">SUM(L477+O477-P477)</f>
        <v>0</v>
      </c>
      <c r="AD477" s="175">
        <f t="shared" si="59"/>
        <v>0</v>
      </c>
      <c r="AE477" s="415"/>
      <c r="AF477" s="175"/>
      <c r="AG477" s="175"/>
      <c r="AH477" s="175"/>
      <c r="AI477" s="178"/>
    </row>
    <row r="478" spans="1:35" s="161" customFormat="1" ht="15.75" customHeight="1" hidden="1">
      <c r="A478" s="155"/>
      <c r="B478" s="155">
        <v>31</v>
      </c>
      <c r="C478" s="179" t="s">
        <v>6</v>
      </c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6"/>
      <c r="P478" s="177"/>
      <c r="Q478" s="177"/>
      <c r="R478" s="177"/>
      <c r="S478" s="175">
        <f t="shared" si="57"/>
        <v>0</v>
      </c>
      <c r="T478" s="175">
        <f t="shared" si="57"/>
        <v>0</v>
      </c>
      <c r="U478" s="175">
        <f>SUM(F478+I478-J478)</f>
        <v>0</v>
      </c>
      <c r="V478" s="175"/>
      <c r="W478" s="175"/>
      <c r="X478" s="175"/>
      <c r="Y478" s="272"/>
      <c r="Z478" s="273"/>
      <c r="AA478" s="175">
        <f t="shared" si="58"/>
        <v>0</v>
      </c>
      <c r="AB478" s="175">
        <f t="shared" si="58"/>
        <v>0</v>
      </c>
      <c r="AC478" s="175">
        <f t="shared" si="59"/>
        <v>0</v>
      </c>
      <c r="AD478" s="175">
        <f t="shared" si="59"/>
        <v>0</v>
      </c>
      <c r="AE478" s="415"/>
      <c r="AF478" s="175"/>
      <c r="AG478" s="175"/>
      <c r="AH478" s="175"/>
      <c r="AI478" s="178"/>
    </row>
    <row r="479" spans="1:35" s="161" customFormat="1" ht="15.75" customHeight="1" hidden="1">
      <c r="A479" s="155"/>
      <c r="B479" s="155">
        <v>36</v>
      </c>
      <c r="C479" s="179" t="s">
        <v>4</v>
      </c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6"/>
      <c r="P479" s="177"/>
      <c r="Q479" s="177"/>
      <c r="R479" s="177"/>
      <c r="S479" s="175">
        <f t="shared" si="57"/>
        <v>0</v>
      </c>
      <c r="T479" s="175">
        <f t="shared" si="57"/>
        <v>0</v>
      </c>
      <c r="U479" s="175">
        <f>SUM(F479+I479-J479)</f>
        <v>0</v>
      </c>
      <c r="V479" s="175"/>
      <c r="W479" s="175"/>
      <c r="X479" s="175"/>
      <c r="Y479" s="272"/>
      <c r="Z479" s="273"/>
      <c r="AA479" s="175">
        <f t="shared" si="58"/>
        <v>0</v>
      </c>
      <c r="AB479" s="175">
        <f t="shared" si="58"/>
        <v>0</v>
      </c>
      <c r="AC479" s="175">
        <f t="shared" si="59"/>
        <v>0</v>
      </c>
      <c r="AD479" s="175">
        <f t="shared" si="59"/>
        <v>0</v>
      </c>
      <c r="AE479" s="415"/>
      <c r="AF479" s="175"/>
      <c r="AG479" s="175"/>
      <c r="AH479" s="175"/>
      <c r="AI479" s="178"/>
    </row>
    <row r="480" spans="1:35" s="161" customFormat="1" ht="15.75" customHeight="1" hidden="1">
      <c r="A480" s="155"/>
      <c r="B480" s="155">
        <v>37</v>
      </c>
      <c r="C480" s="179" t="s">
        <v>8</v>
      </c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6"/>
      <c r="P480" s="177"/>
      <c r="Q480" s="177"/>
      <c r="R480" s="177"/>
      <c r="S480" s="175">
        <f t="shared" si="57"/>
        <v>0</v>
      </c>
      <c r="T480" s="175">
        <f t="shared" si="57"/>
        <v>0</v>
      </c>
      <c r="U480" s="175">
        <f>SUM(F480+I480-J480)</f>
        <v>0</v>
      </c>
      <c r="V480" s="175"/>
      <c r="W480" s="175"/>
      <c r="X480" s="175"/>
      <c r="Y480" s="272"/>
      <c r="Z480" s="273"/>
      <c r="AA480" s="175">
        <f t="shared" si="58"/>
        <v>0</v>
      </c>
      <c r="AB480" s="175">
        <f t="shared" si="58"/>
        <v>0</v>
      </c>
      <c r="AC480" s="175">
        <f t="shared" si="59"/>
        <v>0</v>
      </c>
      <c r="AD480" s="175">
        <f t="shared" si="59"/>
        <v>0</v>
      </c>
      <c r="AE480" s="415"/>
      <c r="AF480" s="175"/>
      <c r="AG480" s="175"/>
      <c r="AH480" s="175"/>
      <c r="AI480" s="178"/>
    </row>
    <row r="481" spans="1:35" s="161" customFormat="1" ht="15.75" customHeight="1" hidden="1">
      <c r="A481" s="155"/>
      <c r="B481" s="155"/>
      <c r="C481" s="179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6"/>
      <c r="P481" s="177"/>
      <c r="Q481" s="177"/>
      <c r="R481" s="177"/>
      <c r="S481" s="175"/>
      <c r="T481" s="175"/>
      <c r="U481" s="175"/>
      <c r="V481" s="175"/>
      <c r="W481" s="175"/>
      <c r="X481" s="175"/>
      <c r="Y481" s="272"/>
      <c r="Z481" s="273"/>
      <c r="AA481" s="175"/>
      <c r="AB481" s="175"/>
      <c r="AC481" s="175"/>
      <c r="AD481" s="175"/>
      <c r="AE481" s="415"/>
      <c r="AF481" s="175"/>
      <c r="AG481" s="175"/>
      <c r="AH481" s="175"/>
      <c r="AI481" s="178"/>
    </row>
    <row r="482" spans="1:35" s="161" customFormat="1" ht="24.75" customHeight="1" hidden="1" thickBot="1">
      <c r="A482" s="141"/>
      <c r="B482" s="141" t="s">
        <v>0</v>
      </c>
      <c r="C482" s="142" t="s">
        <v>20</v>
      </c>
      <c r="D482" s="212">
        <f>SUM(D483,D489,D510,D488)</f>
        <v>0</v>
      </c>
      <c r="E482" s="212">
        <f>SUM(E483,E489,E510,E487)</f>
        <v>0</v>
      </c>
      <c r="F482" s="212">
        <f>SUM(F483,F489,F510,F487)</f>
        <v>0</v>
      </c>
      <c r="G482" s="212">
        <f>SUM(G483,G489,G510,G487)</f>
        <v>0</v>
      </c>
      <c r="H482" s="212">
        <f>SUM(H483,H489,H510,H487)</f>
        <v>0</v>
      </c>
      <c r="I482" s="212"/>
      <c r="J482" s="212"/>
      <c r="K482" s="212"/>
      <c r="L482" s="212"/>
      <c r="M482" s="212"/>
      <c r="N482" s="225"/>
      <c r="P482" s="226"/>
      <c r="Q482" s="226"/>
      <c r="R482" s="226"/>
      <c r="S482" s="212">
        <f>SUM(S483,S489,S510,S488)</f>
        <v>0</v>
      </c>
      <c r="T482" s="212">
        <f>SUM(T483,T489,T510,T488)</f>
        <v>0</v>
      </c>
      <c r="U482" s="212">
        <f>SUM(U483,U489,U510,U488)</f>
        <v>342518</v>
      </c>
      <c r="V482" s="212"/>
      <c r="W482" s="212">
        <f>SUM(W483,W489,W510,W487)</f>
        <v>0</v>
      </c>
      <c r="X482" s="212">
        <f>SUM(X483,X489,X510,X487)</f>
        <v>0</v>
      </c>
      <c r="Y482" s="213"/>
      <c r="Z482" s="214"/>
      <c r="AA482" s="212">
        <f>SUM(AA483,AA489,AA510,AA488)</f>
        <v>0</v>
      </c>
      <c r="AB482" s="212">
        <f>SUM(AB483,AB489,AB510,AB488)</f>
        <v>1467</v>
      </c>
      <c r="AC482" s="212">
        <f>SUM(AC483,AC489,AC510,AC488)</f>
        <v>343985</v>
      </c>
      <c r="AD482" s="212">
        <f>SUM(AD483,AD489,AD510,AD488)</f>
        <v>346167</v>
      </c>
      <c r="AE482" s="422"/>
      <c r="AF482" s="212"/>
      <c r="AG482" s="212">
        <f>SUM(AG483,AG489,AG510,AG487)</f>
        <v>1467</v>
      </c>
      <c r="AH482" s="212">
        <f>SUM(AH483,AH489,AH510,AH487)</f>
        <v>0</v>
      </c>
      <c r="AI482" s="215"/>
    </row>
    <row r="483" spans="1:35" s="161" customFormat="1" ht="22.5" customHeight="1" hidden="1" thickTop="1">
      <c r="A483" s="146"/>
      <c r="B483" s="146" t="s">
        <v>0</v>
      </c>
      <c r="C483" s="227" t="s">
        <v>21</v>
      </c>
      <c r="D483" s="199">
        <f>SUM(D485+D484)</f>
        <v>0</v>
      </c>
      <c r="E483" s="199">
        <f>SUM(E485+E484)</f>
        <v>0</v>
      </c>
      <c r="F483" s="199">
        <f>SUM(F485+F484)</f>
        <v>0</v>
      </c>
      <c r="G483" s="199">
        <f>SUM(G485+G484)</f>
        <v>0</v>
      </c>
      <c r="H483" s="199">
        <f>SUM(H485+H484)</f>
        <v>0</v>
      </c>
      <c r="I483" s="199"/>
      <c r="J483" s="199"/>
      <c r="K483" s="199"/>
      <c r="L483" s="199"/>
      <c r="M483" s="199"/>
      <c r="N483" s="210"/>
      <c r="P483" s="211"/>
      <c r="Q483" s="211"/>
      <c r="R483" s="211"/>
      <c r="S483" s="199">
        <f>SUM(S485+S484)</f>
        <v>0</v>
      </c>
      <c r="T483" s="199">
        <f>SUM(T485+T484)</f>
        <v>0</v>
      </c>
      <c r="U483" s="199">
        <f>SUM(U485+U484)</f>
        <v>0</v>
      </c>
      <c r="V483" s="199"/>
      <c r="W483" s="199">
        <f>SUM(W485+W484)</f>
        <v>0</v>
      </c>
      <c r="X483" s="199">
        <f>SUM(X485+X484)</f>
        <v>0</v>
      </c>
      <c r="Y483" s="205"/>
      <c r="Z483" s="206"/>
      <c r="AA483" s="199">
        <f>SUM(AA485+AA484)</f>
        <v>0</v>
      </c>
      <c r="AB483" s="199">
        <f>SUM(AB485+AB484)</f>
        <v>0</v>
      </c>
      <c r="AC483" s="199">
        <f>SUM(AC485+AC484)</f>
        <v>0</v>
      </c>
      <c r="AD483" s="199">
        <f>SUM(AD485+AD484)</f>
        <v>0</v>
      </c>
      <c r="AE483" s="423"/>
      <c r="AF483" s="199"/>
      <c r="AG483" s="199">
        <f>SUM(AG485+AG484)</f>
        <v>0</v>
      </c>
      <c r="AH483" s="199">
        <f>SUM(AH485+AH484)</f>
        <v>0</v>
      </c>
      <c r="AI483" s="178"/>
    </row>
    <row r="484" spans="1:35" s="161" customFormat="1" ht="22.5" customHeight="1" hidden="1">
      <c r="A484" s="141"/>
      <c r="B484" s="141">
        <v>36</v>
      </c>
      <c r="C484" s="179" t="s">
        <v>4</v>
      </c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6"/>
      <c r="P484" s="177"/>
      <c r="Q484" s="177"/>
      <c r="R484" s="177"/>
      <c r="S484" s="175">
        <f>SUM(J484+M484-N484)</f>
        <v>0</v>
      </c>
      <c r="T484" s="175">
        <f>SUM(K484+N484-O484)</f>
        <v>0</v>
      </c>
      <c r="U484" s="175">
        <f>SUM(F484+I484-J484)</f>
        <v>0</v>
      </c>
      <c r="V484" s="175"/>
      <c r="W484" s="175"/>
      <c r="X484" s="175"/>
      <c r="Y484" s="272"/>
      <c r="Z484" s="273"/>
      <c r="AA484" s="175">
        <f>SUM(L484+O484-P484)</f>
        <v>0</v>
      </c>
      <c r="AB484" s="175">
        <f>SUM(M484+P484-Q484)</f>
        <v>0</v>
      </c>
      <c r="AC484" s="175">
        <f>SUM(L484+O484-P484)</f>
        <v>0</v>
      </c>
      <c r="AD484" s="175">
        <f>SUM(M484+P484-Q484)</f>
        <v>0</v>
      </c>
      <c r="AE484" s="415"/>
      <c r="AF484" s="175"/>
      <c r="AG484" s="175"/>
      <c r="AH484" s="175"/>
      <c r="AI484" s="178"/>
    </row>
    <row r="485" spans="1:35" s="161" customFormat="1" ht="47.25" customHeight="1" hidden="1">
      <c r="A485" s="155"/>
      <c r="B485" s="155">
        <v>72</v>
      </c>
      <c r="C485" s="179" t="s">
        <v>22</v>
      </c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6"/>
      <c r="P485" s="177"/>
      <c r="Q485" s="177"/>
      <c r="R485" s="177"/>
      <c r="S485" s="175">
        <f>SUM(J485+M485-N485)</f>
        <v>0</v>
      </c>
      <c r="T485" s="175">
        <f>SUM(K485+N485-O485)</f>
        <v>0</v>
      </c>
      <c r="U485" s="175">
        <f>SUM(F485+I485-J485)</f>
        <v>0</v>
      </c>
      <c r="V485" s="175"/>
      <c r="W485" s="175"/>
      <c r="X485" s="175"/>
      <c r="Y485" s="272"/>
      <c r="Z485" s="273"/>
      <c r="AA485" s="175">
        <f>SUM(L485+O485-P485)</f>
        <v>0</v>
      </c>
      <c r="AB485" s="175">
        <f>SUM(M485+P485-Q485)</f>
        <v>0</v>
      </c>
      <c r="AC485" s="175">
        <f>SUM(L485+O485-P485)</f>
        <v>0</v>
      </c>
      <c r="AD485" s="175">
        <f>SUM(M485+P485-Q485)</f>
        <v>0</v>
      </c>
      <c r="AE485" s="415"/>
      <c r="AF485" s="175"/>
      <c r="AG485" s="175"/>
      <c r="AH485" s="175"/>
      <c r="AI485" s="178"/>
    </row>
    <row r="486" spans="1:35" s="161" customFormat="1" ht="15.75" customHeight="1" hidden="1">
      <c r="A486" s="155"/>
      <c r="B486" s="155"/>
      <c r="C486" s="179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6"/>
      <c r="P486" s="177"/>
      <c r="Q486" s="177"/>
      <c r="R486" s="177"/>
      <c r="S486" s="175"/>
      <c r="T486" s="175"/>
      <c r="U486" s="175"/>
      <c r="V486" s="175"/>
      <c r="W486" s="175"/>
      <c r="X486" s="175"/>
      <c r="Y486" s="272"/>
      <c r="Z486" s="273"/>
      <c r="AA486" s="175"/>
      <c r="AB486" s="175"/>
      <c r="AC486" s="175"/>
      <c r="AD486" s="175"/>
      <c r="AE486" s="415"/>
      <c r="AF486" s="175"/>
      <c r="AG486" s="175"/>
      <c r="AH486" s="175"/>
      <c r="AI486" s="178"/>
    </row>
    <row r="487" spans="1:35" s="161" customFormat="1" ht="15.75" customHeight="1" hidden="1">
      <c r="A487" s="195"/>
      <c r="B487" s="195"/>
      <c r="C487" s="223" t="s">
        <v>30</v>
      </c>
      <c r="D487" s="199">
        <f>SUM(D488)</f>
        <v>0</v>
      </c>
      <c r="E487" s="199">
        <f>SUM(E488)</f>
        <v>0</v>
      </c>
      <c r="F487" s="199">
        <f>SUM(F488)</f>
        <v>0</v>
      </c>
      <c r="G487" s="199">
        <f>SUM(G488)</f>
        <v>0</v>
      </c>
      <c r="H487" s="199">
        <f>SUM(H488)</f>
        <v>0</v>
      </c>
      <c r="I487" s="199"/>
      <c r="J487" s="199"/>
      <c r="K487" s="199"/>
      <c r="L487" s="199"/>
      <c r="M487" s="199"/>
      <c r="N487" s="210"/>
      <c r="P487" s="211"/>
      <c r="Q487" s="211"/>
      <c r="R487" s="211"/>
      <c r="S487" s="199">
        <f>SUM(S488)</f>
        <v>0</v>
      </c>
      <c r="T487" s="199">
        <f>SUM(T488)</f>
        <v>0</v>
      </c>
      <c r="U487" s="199">
        <f>SUM(U488)</f>
        <v>0</v>
      </c>
      <c r="V487" s="199"/>
      <c r="W487" s="199">
        <f>SUM(W488)</f>
        <v>0</v>
      </c>
      <c r="X487" s="199">
        <f>SUM(X488)</f>
        <v>0</v>
      </c>
      <c r="Y487" s="205"/>
      <c r="Z487" s="206"/>
      <c r="AA487" s="199">
        <f>SUM(AA488)</f>
        <v>0</v>
      </c>
      <c r="AB487" s="199">
        <f>SUM(AB488)</f>
        <v>0</v>
      </c>
      <c r="AC487" s="199">
        <f>SUM(AC488)</f>
        <v>0</v>
      </c>
      <c r="AD487" s="199">
        <f>SUM(AD488)</f>
        <v>0</v>
      </c>
      <c r="AE487" s="423"/>
      <c r="AF487" s="199"/>
      <c r="AG487" s="199">
        <f>SUM(AG488)</f>
        <v>0</v>
      </c>
      <c r="AH487" s="199">
        <f>SUM(AH488)</f>
        <v>0</v>
      </c>
      <c r="AI487" s="178"/>
    </row>
    <row r="488" spans="1:35" s="161" customFormat="1" ht="47.25" customHeight="1" hidden="1">
      <c r="A488" s="155"/>
      <c r="B488" s="155">
        <v>72</v>
      </c>
      <c r="C488" s="179" t="s">
        <v>22</v>
      </c>
      <c r="D488" s="175">
        <v>0</v>
      </c>
      <c r="E488" s="175">
        <v>0</v>
      </c>
      <c r="F488" s="175"/>
      <c r="G488" s="175">
        <v>0</v>
      </c>
      <c r="H488" s="175"/>
      <c r="I488" s="175"/>
      <c r="J488" s="175"/>
      <c r="K488" s="175"/>
      <c r="L488" s="175"/>
      <c r="M488" s="175"/>
      <c r="N488" s="176"/>
      <c r="P488" s="177"/>
      <c r="Q488" s="177"/>
      <c r="R488" s="177"/>
      <c r="S488" s="175">
        <f>SUM(J488+M488-N488)</f>
        <v>0</v>
      </c>
      <c r="T488" s="175">
        <f>SUM(K488+N488-O488)</f>
        <v>0</v>
      </c>
      <c r="U488" s="175">
        <f>SUM(F488+I488-J488)</f>
        <v>0</v>
      </c>
      <c r="V488" s="175"/>
      <c r="W488" s="175">
        <v>0</v>
      </c>
      <c r="X488" s="175"/>
      <c r="Y488" s="272"/>
      <c r="Z488" s="273"/>
      <c r="AA488" s="175">
        <f>SUM(L488+O488-P488)</f>
        <v>0</v>
      </c>
      <c r="AB488" s="175">
        <f>SUM(M488+P488-Q488)</f>
        <v>0</v>
      </c>
      <c r="AC488" s="175">
        <f>SUM(L488+O488-P488)</f>
        <v>0</v>
      </c>
      <c r="AD488" s="175">
        <f>SUM(M488+P488-Q488)</f>
        <v>0</v>
      </c>
      <c r="AE488" s="415"/>
      <c r="AF488" s="175"/>
      <c r="AG488" s="175">
        <v>0</v>
      </c>
      <c r="AH488" s="175"/>
      <c r="AI488" s="178"/>
    </row>
    <row r="489" spans="1:35" s="161" customFormat="1" ht="37.5" customHeight="1" hidden="1">
      <c r="A489" s="146"/>
      <c r="B489" s="146"/>
      <c r="C489" s="233" t="s">
        <v>27</v>
      </c>
      <c r="D489" s="199">
        <f>SUM(D491+D490)</f>
        <v>0</v>
      </c>
      <c r="E489" s="199">
        <f>SUM(E491+E490)</f>
        <v>0</v>
      </c>
      <c r="F489" s="199">
        <f>SUM(F491)</f>
        <v>0</v>
      </c>
      <c r="G489" s="199">
        <f>SUM(G491+G490)</f>
        <v>0</v>
      </c>
      <c r="H489" s="199">
        <f>SUM(H491)</f>
        <v>0</v>
      </c>
      <c r="I489" s="199"/>
      <c r="J489" s="199"/>
      <c r="K489" s="199"/>
      <c r="L489" s="199"/>
      <c r="M489" s="199"/>
      <c r="N489" s="210"/>
      <c r="P489" s="211"/>
      <c r="Q489" s="211"/>
      <c r="R489" s="211"/>
      <c r="S489" s="199">
        <f>SUM(S491+S490)</f>
        <v>0</v>
      </c>
      <c r="T489" s="199">
        <f>SUM(T491+T490)</f>
        <v>0</v>
      </c>
      <c r="U489" s="199">
        <f>SUM(U491+U490)</f>
        <v>0</v>
      </c>
      <c r="V489" s="199"/>
      <c r="W489" s="199">
        <f>SUM(W491+W490)</f>
        <v>0</v>
      </c>
      <c r="X489" s="199">
        <f>SUM(X491)</f>
        <v>0</v>
      </c>
      <c r="Y489" s="205"/>
      <c r="Z489" s="206"/>
      <c r="AA489" s="199">
        <f>SUM(AA491+AA490)</f>
        <v>0</v>
      </c>
      <c r="AB489" s="199">
        <f>SUM(AB491+AB490)</f>
        <v>0</v>
      </c>
      <c r="AC489" s="199">
        <f>SUM(AC491+AC490)</f>
        <v>0</v>
      </c>
      <c r="AD489" s="199">
        <f>SUM(AD491+AD490)</f>
        <v>0</v>
      </c>
      <c r="AE489" s="423"/>
      <c r="AF489" s="199"/>
      <c r="AG489" s="199">
        <f>SUM(AG491+AG490)</f>
        <v>0</v>
      </c>
      <c r="AH489" s="199">
        <f>SUM(AH491)</f>
        <v>0</v>
      </c>
      <c r="AI489" s="178"/>
    </row>
    <row r="490" spans="1:35" s="161" customFormat="1" ht="18" customHeight="1" hidden="1">
      <c r="A490" s="141"/>
      <c r="B490" s="141">
        <v>39</v>
      </c>
      <c r="C490" s="305" t="s">
        <v>13</v>
      </c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6"/>
      <c r="P490" s="177"/>
      <c r="Q490" s="177"/>
      <c r="R490" s="177"/>
      <c r="S490" s="175">
        <f>SUM(J490+M490-N490)</f>
        <v>0</v>
      </c>
      <c r="T490" s="175">
        <f>SUM(K490+N490-O490)</f>
        <v>0</v>
      </c>
      <c r="U490" s="175">
        <f>SUM(F490+I490-J490)</f>
        <v>0</v>
      </c>
      <c r="V490" s="175"/>
      <c r="W490" s="175"/>
      <c r="X490" s="175"/>
      <c r="Y490" s="272"/>
      <c r="Z490" s="273"/>
      <c r="AA490" s="175">
        <f>SUM(L490+O490-P490)</f>
        <v>0</v>
      </c>
      <c r="AB490" s="175">
        <f>SUM(M490+P490-Q490)</f>
        <v>0</v>
      </c>
      <c r="AC490" s="175">
        <f>SUM(L490+O490-P490)</f>
        <v>0</v>
      </c>
      <c r="AD490" s="175">
        <f>SUM(M490+P490-Q490)</f>
        <v>0</v>
      </c>
      <c r="AE490" s="415"/>
      <c r="AF490" s="175"/>
      <c r="AG490" s="175"/>
      <c r="AH490" s="175"/>
      <c r="AI490" s="178"/>
    </row>
    <row r="491" spans="1:35" s="161" customFormat="1" ht="12.75" customHeight="1" hidden="1">
      <c r="A491" s="141"/>
      <c r="B491" s="141">
        <v>41</v>
      </c>
      <c r="C491" s="179" t="s">
        <v>9</v>
      </c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6"/>
      <c r="P491" s="177"/>
      <c r="Q491" s="177"/>
      <c r="R491" s="177"/>
      <c r="S491" s="175">
        <f>SUM(J491+M491-N491)</f>
        <v>0</v>
      </c>
      <c r="T491" s="175">
        <f>SUM(K491+N491-O491)</f>
        <v>0</v>
      </c>
      <c r="U491" s="175">
        <f>SUM(F491+I491-J491)</f>
        <v>0</v>
      </c>
      <c r="V491" s="175"/>
      <c r="W491" s="175"/>
      <c r="X491" s="175"/>
      <c r="Y491" s="272"/>
      <c r="Z491" s="273"/>
      <c r="AA491" s="175">
        <f>SUM(L491+O491-P491)</f>
        <v>0</v>
      </c>
      <c r="AB491" s="175">
        <f>SUM(M491+P491-Q491)</f>
        <v>0</v>
      </c>
      <c r="AC491" s="175">
        <f>SUM(L491+O491-P491)</f>
        <v>0</v>
      </c>
      <c r="AD491" s="175">
        <f>SUM(M491+P491-Q491)</f>
        <v>0</v>
      </c>
      <c r="AE491" s="415"/>
      <c r="AF491" s="175"/>
      <c r="AG491" s="175"/>
      <c r="AH491" s="175"/>
      <c r="AI491" s="178"/>
    </row>
    <row r="492" spans="1:35" s="222" customFormat="1" ht="18.75" customHeight="1" hidden="1">
      <c r="A492" s="146"/>
      <c r="B492" s="147"/>
      <c r="C492" s="162"/>
      <c r="D492" s="199"/>
      <c r="E492" s="199"/>
      <c r="F492" s="199"/>
      <c r="G492" s="199"/>
      <c r="H492" s="199"/>
      <c r="I492" s="199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210"/>
      <c r="Z492" s="211"/>
      <c r="AA492" s="163"/>
      <c r="AB492" s="163"/>
      <c r="AC492" s="163"/>
      <c r="AD492" s="163"/>
      <c r="AE492" s="413"/>
      <c r="AF492" s="163"/>
      <c r="AG492" s="163"/>
      <c r="AH492" s="163"/>
      <c r="AI492" s="306"/>
    </row>
    <row r="493" spans="1:35" s="173" customFormat="1" ht="15.75" customHeight="1" hidden="1">
      <c r="A493" s="155"/>
      <c r="B493" s="155"/>
      <c r="C493" s="179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71"/>
      <c r="P493" s="170"/>
      <c r="Q493" s="170"/>
      <c r="R493" s="170"/>
      <c r="S493" s="166"/>
      <c r="T493" s="166"/>
      <c r="U493" s="166"/>
      <c r="V493" s="166"/>
      <c r="W493" s="166"/>
      <c r="X493" s="166"/>
      <c r="Y493" s="270"/>
      <c r="Z493" s="271"/>
      <c r="AA493" s="166"/>
      <c r="AB493" s="166"/>
      <c r="AC493" s="166"/>
      <c r="AD493" s="166"/>
      <c r="AE493" s="414"/>
      <c r="AF493" s="166"/>
      <c r="AG493" s="166"/>
      <c r="AH493" s="166"/>
      <c r="AI493" s="172"/>
    </row>
    <row r="494" spans="1:35" s="222" customFormat="1" ht="15.75" customHeight="1" hidden="1">
      <c r="A494" s="146"/>
      <c r="B494" s="147"/>
      <c r="C494" s="162"/>
      <c r="D494" s="204"/>
      <c r="E494" s="204"/>
      <c r="F494" s="204"/>
      <c r="G494" s="204"/>
      <c r="H494" s="204"/>
      <c r="I494" s="204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210"/>
      <c r="Z494" s="211"/>
      <c r="AA494" s="163"/>
      <c r="AB494" s="163"/>
      <c r="AC494" s="163"/>
      <c r="AD494" s="163"/>
      <c r="AE494" s="413"/>
      <c r="AF494" s="163"/>
      <c r="AG494" s="163"/>
      <c r="AH494" s="163"/>
      <c r="AI494" s="306"/>
    </row>
    <row r="495" spans="1:35" s="173" customFormat="1" ht="15.75" customHeight="1" hidden="1">
      <c r="A495" s="155"/>
      <c r="B495" s="155"/>
      <c r="C495" s="179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71"/>
      <c r="P495" s="170"/>
      <c r="Q495" s="170"/>
      <c r="R495" s="170"/>
      <c r="S495" s="166"/>
      <c r="T495" s="166"/>
      <c r="U495" s="166"/>
      <c r="V495" s="166"/>
      <c r="W495" s="166"/>
      <c r="X495" s="166"/>
      <c r="Y495" s="270"/>
      <c r="Z495" s="271"/>
      <c r="AA495" s="166"/>
      <c r="AB495" s="166"/>
      <c r="AC495" s="166"/>
      <c r="AD495" s="166"/>
      <c r="AE495" s="414"/>
      <c r="AF495" s="166"/>
      <c r="AG495" s="166"/>
      <c r="AH495" s="166"/>
      <c r="AI495" s="172"/>
    </row>
    <row r="496" spans="1:35" s="308" customFormat="1" ht="15.75" customHeight="1" hidden="1">
      <c r="A496" s="147"/>
      <c r="B496" s="147"/>
      <c r="C496" s="162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5"/>
      <c r="Z496" s="206"/>
      <c r="AA496" s="204"/>
      <c r="AB496" s="204"/>
      <c r="AC496" s="204"/>
      <c r="AD496" s="204"/>
      <c r="AE496" s="418"/>
      <c r="AF496" s="204"/>
      <c r="AG496" s="204"/>
      <c r="AH496" s="204"/>
      <c r="AI496" s="307"/>
    </row>
    <row r="497" spans="1:35" s="173" customFormat="1" ht="15.75" customHeight="1" hidden="1">
      <c r="A497" s="155"/>
      <c r="B497" s="155"/>
      <c r="C497" s="179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71"/>
      <c r="P497" s="170"/>
      <c r="Q497" s="170"/>
      <c r="R497" s="170"/>
      <c r="S497" s="166"/>
      <c r="T497" s="166"/>
      <c r="U497" s="166"/>
      <c r="V497" s="166"/>
      <c r="W497" s="166"/>
      <c r="X497" s="166"/>
      <c r="Y497" s="270"/>
      <c r="Z497" s="271"/>
      <c r="AA497" s="166"/>
      <c r="AB497" s="166"/>
      <c r="AC497" s="166"/>
      <c r="AD497" s="166"/>
      <c r="AE497" s="414"/>
      <c r="AF497" s="166"/>
      <c r="AG497" s="166"/>
      <c r="AH497" s="166"/>
      <c r="AI497" s="172"/>
    </row>
    <row r="498" spans="1:35" s="173" customFormat="1" ht="15.75" customHeight="1" hidden="1">
      <c r="A498" s="155"/>
      <c r="B498" s="155"/>
      <c r="C498" s="179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71"/>
      <c r="P498" s="170"/>
      <c r="Q498" s="170"/>
      <c r="R498" s="170"/>
      <c r="S498" s="166"/>
      <c r="T498" s="166"/>
      <c r="U498" s="166"/>
      <c r="V498" s="166"/>
      <c r="W498" s="166"/>
      <c r="X498" s="166"/>
      <c r="Y498" s="270"/>
      <c r="Z498" s="271"/>
      <c r="AA498" s="166"/>
      <c r="AB498" s="166"/>
      <c r="AC498" s="166"/>
      <c r="AD498" s="166"/>
      <c r="AE498" s="414"/>
      <c r="AF498" s="166"/>
      <c r="AG498" s="166"/>
      <c r="AH498" s="166"/>
      <c r="AI498" s="172"/>
    </row>
    <row r="499" spans="1:35" s="173" customFormat="1" ht="15.75" customHeight="1" hidden="1">
      <c r="A499" s="155"/>
      <c r="B499" s="155"/>
      <c r="C499" s="179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71"/>
      <c r="P499" s="170"/>
      <c r="Q499" s="170"/>
      <c r="R499" s="170"/>
      <c r="S499" s="166"/>
      <c r="T499" s="166"/>
      <c r="U499" s="166"/>
      <c r="V499" s="166"/>
      <c r="W499" s="166"/>
      <c r="X499" s="166"/>
      <c r="Y499" s="270"/>
      <c r="Z499" s="271"/>
      <c r="AA499" s="166"/>
      <c r="AB499" s="166"/>
      <c r="AC499" s="166"/>
      <c r="AD499" s="166"/>
      <c r="AE499" s="414"/>
      <c r="AF499" s="166"/>
      <c r="AG499" s="166"/>
      <c r="AH499" s="166"/>
      <c r="AI499" s="172"/>
    </row>
    <row r="500" spans="1:35" s="173" customFormat="1" ht="15.75" customHeight="1" hidden="1">
      <c r="A500" s="155"/>
      <c r="B500" s="155"/>
      <c r="C500" s="179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71"/>
      <c r="P500" s="170"/>
      <c r="Q500" s="170"/>
      <c r="R500" s="170"/>
      <c r="S500" s="166"/>
      <c r="T500" s="166"/>
      <c r="U500" s="166"/>
      <c r="V500" s="166"/>
      <c r="W500" s="166"/>
      <c r="X500" s="166"/>
      <c r="Y500" s="270"/>
      <c r="Z500" s="271"/>
      <c r="AA500" s="166"/>
      <c r="AB500" s="166"/>
      <c r="AC500" s="166"/>
      <c r="AD500" s="166"/>
      <c r="AE500" s="414"/>
      <c r="AF500" s="166"/>
      <c r="AG500" s="166"/>
      <c r="AH500" s="166"/>
      <c r="AI500" s="172"/>
    </row>
    <row r="501" spans="1:35" s="173" customFormat="1" ht="15.75" hidden="1">
      <c r="A501" s="155"/>
      <c r="B501" s="196"/>
      <c r="C501" s="319"/>
      <c r="D501" s="338"/>
      <c r="E501" s="338"/>
      <c r="F501" s="338"/>
      <c r="G501" s="338"/>
      <c r="H501" s="338"/>
      <c r="I501" s="338"/>
      <c r="J501" s="338"/>
      <c r="K501" s="338"/>
      <c r="L501" s="338"/>
      <c r="M501" s="338"/>
      <c r="N501" s="339"/>
      <c r="O501" s="340"/>
      <c r="P501" s="339"/>
      <c r="Q501" s="339"/>
      <c r="R501" s="339"/>
      <c r="S501" s="338"/>
      <c r="T501" s="338"/>
      <c r="U501" s="338"/>
      <c r="V501" s="338"/>
      <c r="W501" s="338"/>
      <c r="X501" s="338"/>
      <c r="Y501" s="338"/>
      <c r="Z501" s="338"/>
      <c r="AA501" s="338"/>
      <c r="AB501" s="338"/>
      <c r="AC501" s="338"/>
      <c r="AD501" s="338"/>
      <c r="AE501" s="432"/>
      <c r="AF501" s="338"/>
      <c r="AG501" s="338"/>
      <c r="AH501" s="338"/>
      <c r="AI501" s="172"/>
    </row>
    <row r="502" spans="1:35" s="173" customFormat="1" ht="15.75" hidden="1">
      <c r="A502" s="155"/>
      <c r="B502" s="155"/>
      <c r="C502" s="179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71"/>
      <c r="P502" s="170"/>
      <c r="Q502" s="170"/>
      <c r="R502" s="170"/>
      <c r="S502" s="166"/>
      <c r="T502" s="166"/>
      <c r="U502" s="166"/>
      <c r="V502" s="166"/>
      <c r="W502" s="166"/>
      <c r="X502" s="166"/>
      <c r="Y502" s="270"/>
      <c r="Z502" s="271"/>
      <c r="AA502" s="166"/>
      <c r="AB502" s="166"/>
      <c r="AC502" s="166"/>
      <c r="AD502" s="166"/>
      <c r="AE502" s="414"/>
      <c r="AF502" s="166"/>
      <c r="AG502" s="166"/>
      <c r="AH502" s="166"/>
      <c r="AI502" s="172"/>
    </row>
    <row r="503" spans="1:35" s="145" customFormat="1" ht="22.5" customHeight="1">
      <c r="A503" s="141"/>
      <c r="B503" s="147" t="s">
        <v>212</v>
      </c>
      <c r="C503" s="162" t="s">
        <v>213</v>
      </c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163"/>
      <c r="O503" s="308"/>
      <c r="P503" s="163"/>
      <c r="Q503" s="163"/>
      <c r="R503" s="163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>
        <f>SUM(AC504)</f>
        <v>0</v>
      </c>
      <c r="AD503" s="204">
        <f>SUM(AD504)</f>
        <v>254829</v>
      </c>
      <c r="AE503" s="451" t="s">
        <v>225</v>
      </c>
      <c r="AF503" s="175"/>
      <c r="AG503" s="175"/>
      <c r="AH503" s="175"/>
      <c r="AI503" s="178"/>
    </row>
    <row r="504" spans="1:35" s="173" customFormat="1" ht="63">
      <c r="A504" s="155"/>
      <c r="B504" s="155" t="s">
        <v>142</v>
      </c>
      <c r="C504" s="179" t="s">
        <v>143</v>
      </c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71"/>
      <c r="P504" s="170"/>
      <c r="Q504" s="170"/>
      <c r="R504" s="170"/>
      <c r="S504" s="166"/>
      <c r="T504" s="166"/>
      <c r="U504" s="166"/>
      <c r="V504" s="166"/>
      <c r="W504" s="166"/>
      <c r="X504" s="166"/>
      <c r="Y504" s="270"/>
      <c r="Z504" s="271"/>
      <c r="AA504" s="166"/>
      <c r="AB504" s="166"/>
      <c r="AC504" s="166">
        <v>0</v>
      </c>
      <c r="AD504" s="166">
        <v>254829</v>
      </c>
      <c r="AE504" s="452" t="s">
        <v>225</v>
      </c>
      <c r="AF504" s="166"/>
      <c r="AG504" s="166"/>
      <c r="AH504" s="166"/>
      <c r="AI504" s="172"/>
    </row>
    <row r="505" spans="1:35" s="208" customFormat="1" ht="20.25" customHeight="1">
      <c r="A505" s="209"/>
      <c r="B505" s="147" t="s">
        <v>152</v>
      </c>
      <c r="C505" s="162" t="s">
        <v>153</v>
      </c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  <c r="N505" s="163"/>
      <c r="O505" s="308"/>
      <c r="P505" s="163"/>
      <c r="Q505" s="163"/>
      <c r="R505" s="163"/>
      <c r="S505" s="204"/>
      <c r="T505" s="204"/>
      <c r="U505" s="204">
        <f>SUM(U508+U509)</f>
        <v>449877</v>
      </c>
      <c r="V505" s="204">
        <f aca="true" t="shared" si="60" ref="V505:AH505">SUM(V508+V509)</f>
        <v>449877</v>
      </c>
      <c r="W505" s="204">
        <f t="shared" si="60"/>
        <v>0</v>
      </c>
      <c r="X505" s="204">
        <f t="shared" si="60"/>
        <v>0</v>
      </c>
      <c r="Y505" s="204">
        <f t="shared" si="60"/>
        <v>0</v>
      </c>
      <c r="Z505" s="204">
        <f t="shared" si="60"/>
        <v>0</v>
      </c>
      <c r="AA505" s="204">
        <f t="shared" si="60"/>
        <v>0</v>
      </c>
      <c r="AB505" s="204">
        <f t="shared" si="60"/>
        <v>0</v>
      </c>
      <c r="AC505" s="204">
        <f>SUM(AC506:AC509)</f>
        <v>449877</v>
      </c>
      <c r="AD505" s="204">
        <f>SUM(AD506:AD509)</f>
        <v>452176</v>
      </c>
      <c r="AE505" s="413">
        <f>SUM(AD505/AC505)</f>
        <v>1.0051102857003136</v>
      </c>
      <c r="AF505" s="204">
        <f t="shared" si="60"/>
        <v>449877</v>
      </c>
      <c r="AG505" s="204">
        <f t="shared" si="60"/>
        <v>0</v>
      </c>
      <c r="AH505" s="204">
        <f t="shared" si="60"/>
        <v>0</v>
      </c>
      <c r="AI505" s="207"/>
    </row>
    <row r="506" spans="1:35" s="173" customFormat="1" ht="20.25" customHeight="1">
      <c r="A506" s="155"/>
      <c r="B506" s="155" t="s">
        <v>183</v>
      </c>
      <c r="C506" s="179" t="s">
        <v>207</v>
      </c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58"/>
      <c r="P506" s="158"/>
      <c r="Q506" s="158"/>
      <c r="R506" s="158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>
        <v>0</v>
      </c>
      <c r="AD506" s="166">
        <v>2103</v>
      </c>
      <c r="AE506" s="452" t="s">
        <v>225</v>
      </c>
      <c r="AF506" s="166"/>
      <c r="AG506" s="166"/>
      <c r="AH506" s="166"/>
      <c r="AI506" s="172"/>
    </row>
    <row r="507" spans="1:35" s="173" customFormat="1" ht="30" customHeight="1">
      <c r="A507" s="155"/>
      <c r="B507" s="155" t="s">
        <v>208</v>
      </c>
      <c r="C507" s="179" t="s">
        <v>209</v>
      </c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58"/>
      <c r="P507" s="158"/>
      <c r="Q507" s="158"/>
      <c r="R507" s="158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>
        <v>0</v>
      </c>
      <c r="AD507" s="166">
        <v>198</v>
      </c>
      <c r="AE507" s="452" t="s">
        <v>225</v>
      </c>
      <c r="AF507" s="166"/>
      <c r="AG507" s="166"/>
      <c r="AH507" s="166"/>
      <c r="AI507" s="172"/>
    </row>
    <row r="508" spans="1:35" s="173" customFormat="1" ht="54" customHeight="1">
      <c r="A508" s="155"/>
      <c r="B508" s="155" t="s">
        <v>154</v>
      </c>
      <c r="C508" s="179" t="s">
        <v>155</v>
      </c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58"/>
      <c r="P508" s="158"/>
      <c r="Q508" s="158"/>
      <c r="R508" s="158"/>
      <c r="S508" s="166"/>
      <c r="T508" s="166"/>
      <c r="U508" s="166">
        <v>36000</v>
      </c>
      <c r="V508" s="166">
        <v>36000</v>
      </c>
      <c r="W508" s="166"/>
      <c r="X508" s="166"/>
      <c r="Y508" s="166"/>
      <c r="Z508" s="166"/>
      <c r="AA508" s="166"/>
      <c r="AB508" s="166"/>
      <c r="AC508" s="166">
        <f>SUM(U508-AA508+AB508)</f>
        <v>36000</v>
      </c>
      <c r="AD508" s="166">
        <v>35999</v>
      </c>
      <c r="AE508" s="414">
        <f>SUM(AD508/AC508)</f>
        <v>0.9999722222222223</v>
      </c>
      <c r="AF508" s="166">
        <v>36000</v>
      </c>
      <c r="AG508" s="166"/>
      <c r="AH508" s="166"/>
      <c r="AI508" s="172"/>
    </row>
    <row r="509" spans="1:35" s="173" customFormat="1" ht="69" customHeight="1">
      <c r="A509" s="155"/>
      <c r="B509" s="155" t="s">
        <v>142</v>
      </c>
      <c r="C509" s="179" t="s">
        <v>143</v>
      </c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58"/>
      <c r="P509" s="158"/>
      <c r="Q509" s="158"/>
      <c r="R509" s="158"/>
      <c r="S509" s="166"/>
      <c r="T509" s="166"/>
      <c r="U509" s="166">
        <v>413877</v>
      </c>
      <c r="V509" s="166">
        <v>413877</v>
      </c>
      <c r="W509" s="166"/>
      <c r="X509" s="166"/>
      <c r="Y509" s="166"/>
      <c r="Z509" s="166"/>
      <c r="AA509" s="166"/>
      <c r="AB509" s="166"/>
      <c r="AC509" s="166">
        <f>SUM(U509-AA509+AB509)</f>
        <v>413877</v>
      </c>
      <c r="AD509" s="166">
        <v>413876</v>
      </c>
      <c r="AE509" s="414">
        <f>SUM(AD509/AC509)</f>
        <v>0.9999975838232131</v>
      </c>
      <c r="AF509" s="166">
        <v>413877</v>
      </c>
      <c r="AG509" s="166"/>
      <c r="AH509" s="166"/>
      <c r="AI509" s="172"/>
    </row>
    <row r="510" spans="1:35" s="165" customFormat="1" ht="22.5" customHeight="1">
      <c r="A510" s="147"/>
      <c r="B510" s="147" t="s">
        <v>69</v>
      </c>
      <c r="C510" s="148" t="s">
        <v>61</v>
      </c>
      <c r="D510" s="163">
        <f>SUM(D511:D538)</f>
        <v>0</v>
      </c>
      <c r="E510" s="163">
        <f>SUM(E511:E538)</f>
        <v>0</v>
      </c>
      <c r="F510" s="163">
        <f>SUM(F511:F538)</f>
        <v>0</v>
      </c>
      <c r="G510" s="163">
        <f>SUM(G511:G538)</f>
        <v>0</v>
      </c>
      <c r="H510" s="163">
        <f>SUM(H511:H538)</f>
        <v>0</v>
      </c>
      <c r="I510" s="163">
        <f>SUM(I515+I516+I518+I634+I635)</f>
        <v>41674</v>
      </c>
      <c r="J510" s="163"/>
      <c r="K510" s="163"/>
      <c r="L510" s="163"/>
      <c r="M510" s="163"/>
      <c r="N510" s="163">
        <f aca="true" t="shared" si="61" ref="N510:T510">SUM(N515+N516+N634+N518+N635)</f>
        <v>0</v>
      </c>
      <c r="O510" s="163">
        <f t="shared" si="61"/>
        <v>0</v>
      </c>
      <c r="P510" s="163">
        <f t="shared" si="61"/>
        <v>0</v>
      </c>
      <c r="Q510" s="163">
        <f t="shared" si="61"/>
        <v>0</v>
      </c>
      <c r="R510" s="163">
        <f t="shared" si="61"/>
        <v>0</v>
      </c>
      <c r="S510" s="163">
        <f t="shared" si="61"/>
        <v>0</v>
      </c>
      <c r="T510" s="163">
        <f t="shared" si="61"/>
        <v>0</v>
      </c>
      <c r="U510" s="163">
        <f>SUM(U515+U649+U653+U654+U655+U656+U657+U658+U652)</f>
        <v>342518</v>
      </c>
      <c r="V510" s="163">
        <f aca="true" t="shared" si="62" ref="V510:AH510">SUM(V515+V649+V653+V654+V655+V656+V657+V658+V652)</f>
        <v>342518</v>
      </c>
      <c r="W510" s="163">
        <f t="shared" si="62"/>
        <v>0</v>
      </c>
      <c r="X510" s="163">
        <f t="shared" si="62"/>
        <v>0</v>
      </c>
      <c r="Y510" s="163">
        <f t="shared" si="62"/>
        <v>0</v>
      </c>
      <c r="Z510" s="163">
        <f t="shared" si="62"/>
        <v>0</v>
      </c>
      <c r="AA510" s="163">
        <f t="shared" si="62"/>
        <v>0</v>
      </c>
      <c r="AB510" s="163">
        <f t="shared" si="62"/>
        <v>1467</v>
      </c>
      <c r="AC510" s="163">
        <f>SUM(AC515:AC658)</f>
        <v>343985</v>
      </c>
      <c r="AD510" s="163">
        <f>SUM(AD515:AD658)</f>
        <v>346167</v>
      </c>
      <c r="AE510" s="413">
        <f>SUM(AD510/AC510)</f>
        <v>1.0063432998531914</v>
      </c>
      <c r="AF510" s="163">
        <f t="shared" si="62"/>
        <v>342518</v>
      </c>
      <c r="AG510" s="163">
        <f t="shared" si="62"/>
        <v>1467</v>
      </c>
      <c r="AH510" s="163">
        <f t="shared" si="62"/>
        <v>0</v>
      </c>
      <c r="AI510" s="164"/>
    </row>
    <row r="511" spans="1:35" s="173" customFormat="1" ht="31.5" customHeight="1" hidden="1">
      <c r="A511" s="155"/>
      <c r="B511" s="155"/>
      <c r="C511" s="179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71"/>
      <c r="P511" s="170"/>
      <c r="Q511" s="170"/>
      <c r="R511" s="170"/>
      <c r="S511" s="170"/>
      <c r="T511" s="170"/>
      <c r="U511" s="166"/>
      <c r="V511" s="166"/>
      <c r="W511" s="166"/>
      <c r="X511" s="166"/>
      <c r="Y511" s="171"/>
      <c r="Z511" s="170"/>
      <c r="AA511" s="170"/>
      <c r="AB511" s="170"/>
      <c r="AC511" s="166"/>
      <c r="AD511" s="166"/>
      <c r="AE511" s="414"/>
      <c r="AF511" s="166"/>
      <c r="AG511" s="166"/>
      <c r="AH511" s="166"/>
      <c r="AI511" s="172"/>
    </row>
    <row r="512" spans="1:35" s="173" customFormat="1" ht="15.75" customHeight="1" hidden="1">
      <c r="A512" s="155"/>
      <c r="B512" s="155"/>
      <c r="C512" s="15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71"/>
      <c r="P512" s="170"/>
      <c r="Q512" s="170"/>
      <c r="R512" s="170"/>
      <c r="S512" s="170"/>
      <c r="T512" s="170"/>
      <c r="U512" s="166"/>
      <c r="V512" s="166"/>
      <c r="W512" s="166"/>
      <c r="X512" s="166"/>
      <c r="Y512" s="171"/>
      <c r="Z512" s="170"/>
      <c r="AA512" s="170"/>
      <c r="AB512" s="170"/>
      <c r="AC512" s="166"/>
      <c r="AD512" s="166"/>
      <c r="AE512" s="414"/>
      <c r="AF512" s="166"/>
      <c r="AG512" s="166"/>
      <c r="AH512" s="166"/>
      <c r="AI512" s="172"/>
    </row>
    <row r="513" spans="1:35" s="173" customFormat="1" ht="15.75" customHeight="1" hidden="1">
      <c r="A513" s="155"/>
      <c r="B513" s="155"/>
      <c r="C513" s="15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71"/>
      <c r="P513" s="170"/>
      <c r="Q513" s="170"/>
      <c r="R513" s="170"/>
      <c r="S513" s="170"/>
      <c r="T513" s="170"/>
      <c r="U513" s="166"/>
      <c r="V513" s="166"/>
      <c r="W513" s="166"/>
      <c r="X513" s="166"/>
      <c r="Y513" s="171"/>
      <c r="Z513" s="170"/>
      <c r="AA513" s="170"/>
      <c r="AB513" s="170"/>
      <c r="AC513" s="166"/>
      <c r="AD513" s="166"/>
      <c r="AE513" s="414"/>
      <c r="AF513" s="166"/>
      <c r="AG513" s="166"/>
      <c r="AH513" s="166"/>
      <c r="AI513" s="172"/>
    </row>
    <row r="514" spans="1:35" s="173" customFormat="1" ht="15.75" customHeight="1" hidden="1">
      <c r="A514" s="155"/>
      <c r="B514" s="155"/>
      <c r="C514" s="15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71"/>
      <c r="P514" s="170"/>
      <c r="Q514" s="170"/>
      <c r="R514" s="170"/>
      <c r="S514" s="170"/>
      <c r="T514" s="170"/>
      <c r="U514" s="166"/>
      <c r="V514" s="166"/>
      <c r="W514" s="166"/>
      <c r="X514" s="166"/>
      <c r="Y514" s="171"/>
      <c r="Z514" s="170"/>
      <c r="AA514" s="170"/>
      <c r="AB514" s="170"/>
      <c r="AC514" s="166"/>
      <c r="AD514" s="166"/>
      <c r="AE514" s="414"/>
      <c r="AF514" s="166"/>
      <c r="AG514" s="166"/>
      <c r="AH514" s="166"/>
      <c r="AI514" s="172"/>
    </row>
    <row r="515" spans="1:35" s="173" customFormat="1" ht="15" customHeight="1">
      <c r="A515" s="155"/>
      <c r="B515" s="155" t="s">
        <v>107</v>
      </c>
      <c r="C515" s="179" t="s">
        <v>87</v>
      </c>
      <c r="D515" s="166"/>
      <c r="E515" s="166"/>
      <c r="F515" s="166"/>
      <c r="G515" s="166"/>
      <c r="H515" s="166"/>
      <c r="I515" s="166">
        <v>41674</v>
      </c>
      <c r="J515" s="166"/>
      <c r="K515" s="166"/>
      <c r="L515" s="166"/>
      <c r="M515" s="166"/>
      <c r="N515" s="171"/>
      <c r="P515" s="170"/>
      <c r="Q515" s="170"/>
      <c r="R515" s="170"/>
      <c r="S515" s="170"/>
      <c r="T515" s="170"/>
      <c r="U515" s="166">
        <v>85417</v>
      </c>
      <c r="V515" s="166">
        <v>85417</v>
      </c>
      <c r="W515" s="166"/>
      <c r="X515" s="166"/>
      <c r="Y515" s="171"/>
      <c r="Z515" s="170"/>
      <c r="AA515" s="170"/>
      <c r="AB515" s="170"/>
      <c r="AC515" s="166">
        <f>SUM(U515-AA515+AB515)</f>
        <v>85417</v>
      </c>
      <c r="AD515" s="166">
        <v>74187</v>
      </c>
      <c r="AE515" s="414">
        <f aca="true" t="shared" si="63" ref="AE515:AE578">SUM(AD515/AC515)</f>
        <v>0.8685273423323226</v>
      </c>
      <c r="AF515" s="166">
        <v>85417</v>
      </c>
      <c r="AG515" s="166"/>
      <c r="AH515" s="166"/>
      <c r="AI515" s="172"/>
    </row>
    <row r="516" spans="1:35" s="173" customFormat="1" ht="13.5" customHeight="1" hidden="1">
      <c r="A516" s="155"/>
      <c r="B516" s="155"/>
      <c r="C516" s="179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71"/>
      <c r="P516" s="170"/>
      <c r="Q516" s="170"/>
      <c r="R516" s="170"/>
      <c r="S516" s="170"/>
      <c r="T516" s="170"/>
      <c r="U516" s="166"/>
      <c r="V516" s="166"/>
      <c r="W516" s="166"/>
      <c r="X516" s="166"/>
      <c r="Y516" s="171"/>
      <c r="Z516" s="170"/>
      <c r="AA516" s="170"/>
      <c r="AB516" s="170"/>
      <c r="AC516" s="166"/>
      <c r="AD516" s="166"/>
      <c r="AE516" s="414" t="e">
        <f t="shared" si="63"/>
        <v>#DIV/0!</v>
      </c>
      <c r="AF516" s="166"/>
      <c r="AG516" s="166"/>
      <c r="AH516" s="166"/>
      <c r="AI516" s="172"/>
    </row>
    <row r="517" spans="1:35" s="173" customFormat="1" ht="12.75" customHeight="1" hidden="1">
      <c r="A517" s="155"/>
      <c r="B517" s="155"/>
      <c r="C517" s="179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71"/>
      <c r="P517" s="170"/>
      <c r="Q517" s="170"/>
      <c r="R517" s="170"/>
      <c r="S517" s="170"/>
      <c r="T517" s="170"/>
      <c r="U517" s="166"/>
      <c r="V517" s="166"/>
      <c r="W517" s="166"/>
      <c r="X517" s="166"/>
      <c r="Y517" s="171"/>
      <c r="Z517" s="170"/>
      <c r="AA517" s="170"/>
      <c r="AB517" s="170"/>
      <c r="AC517" s="166"/>
      <c r="AD517" s="166"/>
      <c r="AE517" s="414" t="e">
        <f t="shared" si="63"/>
        <v>#DIV/0!</v>
      </c>
      <c r="AF517" s="166"/>
      <c r="AG517" s="166"/>
      <c r="AH517" s="166"/>
      <c r="AI517" s="172"/>
    </row>
    <row r="518" spans="1:35" s="173" customFormat="1" ht="15" customHeight="1" hidden="1">
      <c r="A518" s="155"/>
      <c r="B518" s="155"/>
      <c r="C518" s="179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71"/>
      <c r="P518" s="170"/>
      <c r="Q518" s="170"/>
      <c r="R518" s="170"/>
      <c r="S518" s="170"/>
      <c r="T518" s="170"/>
      <c r="U518" s="166"/>
      <c r="V518" s="166"/>
      <c r="W518" s="166"/>
      <c r="X518" s="166"/>
      <c r="Y518" s="171"/>
      <c r="Z518" s="170"/>
      <c r="AA518" s="170"/>
      <c r="AB518" s="170"/>
      <c r="AC518" s="166"/>
      <c r="AD518" s="166"/>
      <c r="AE518" s="414" t="e">
        <f t="shared" si="63"/>
        <v>#DIV/0!</v>
      </c>
      <c r="AF518" s="166"/>
      <c r="AG518" s="166"/>
      <c r="AH518" s="166"/>
      <c r="AI518" s="172"/>
    </row>
    <row r="519" spans="1:35" s="161" customFormat="1" ht="15.75" customHeight="1" hidden="1">
      <c r="A519" s="155"/>
      <c r="B519" s="155"/>
      <c r="C519" s="179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6"/>
      <c r="P519" s="177"/>
      <c r="Q519" s="177"/>
      <c r="R519" s="177"/>
      <c r="S519" s="177"/>
      <c r="T519" s="177"/>
      <c r="U519" s="175"/>
      <c r="V519" s="175"/>
      <c r="W519" s="175"/>
      <c r="X519" s="175"/>
      <c r="Y519" s="176"/>
      <c r="Z519" s="177"/>
      <c r="AA519" s="177"/>
      <c r="AB519" s="177"/>
      <c r="AC519" s="175"/>
      <c r="AD519" s="175"/>
      <c r="AE519" s="414" t="e">
        <f t="shared" si="63"/>
        <v>#DIV/0!</v>
      </c>
      <c r="AF519" s="175"/>
      <c r="AG519" s="175"/>
      <c r="AH519" s="175"/>
      <c r="AI519" s="178"/>
    </row>
    <row r="520" spans="1:35" s="161" customFormat="1" ht="15.75" customHeight="1" hidden="1">
      <c r="A520" s="155"/>
      <c r="B520" s="155"/>
      <c r="C520" s="156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6"/>
      <c r="P520" s="177"/>
      <c r="Q520" s="177"/>
      <c r="R520" s="177"/>
      <c r="S520" s="177"/>
      <c r="T520" s="177"/>
      <c r="U520" s="175"/>
      <c r="V520" s="175"/>
      <c r="W520" s="175"/>
      <c r="X520" s="175"/>
      <c r="Y520" s="176"/>
      <c r="Z520" s="177"/>
      <c r="AA520" s="177"/>
      <c r="AB520" s="177"/>
      <c r="AC520" s="175"/>
      <c r="AD520" s="175"/>
      <c r="AE520" s="414" t="e">
        <f t="shared" si="63"/>
        <v>#DIV/0!</v>
      </c>
      <c r="AF520" s="175"/>
      <c r="AG520" s="175"/>
      <c r="AH520" s="175"/>
      <c r="AI520" s="178"/>
    </row>
    <row r="521" spans="1:35" s="161" customFormat="1" ht="15.75" customHeight="1" hidden="1">
      <c r="A521" s="155"/>
      <c r="B521" s="155"/>
      <c r="C521" s="156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6"/>
      <c r="P521" s="177"/>
      <c r="Q521" s="177"/>
      <c r="R521" s="177"/>
      <c r="S521" s="177"/>
      <c r="T521" s="177"/>
      <c r="U521" s="175"/>
      <c r="V521" s="175"/>
      <c r="W521" s="175"/>
      <c r="X521" s="175"/>
      <c r="Y521" s="176"/>
      <c r="Z521" s="177"/>
      <c r="AA521" s="177"/>
      <c r="AB521" s="177"/>
      <c r="AC521" s="175"/>
      <c r="AD521" s="175"/>
      <c r="AE521" s="414" t="e">
        <f t="shared" si="63"/>
        <v>#DIV/0!</v>
      </c>
      <c r="AF521" s="175"/>
      <c r="AG521" s="175"/>
      <c r="AH521" s="175"/>
      <c r="AI521" s="178"/>
    </row>
    <row r="522" spans="1:35" s="161" customFormat="1" ht="15.75" customHeight="1" hidden="1">
      <c r="A522" s="155"/>
      <c r="B522" s="155"/>
      <c r="C522" s="179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6"/>
      <c r="P522" s="177"/>
      <c r="Q522" s="177"/>
      <c r="R522" s="177"/>
      <c r="S522" s="177"/>
      <c r="T522" s="177"/>
      <c r="U522" s="175"/>
      <c r="V522" s="175"/>
      <c r="W522" s="175"/>
      <c r="X522" s="175"/>
      <c r="Y522" s="176"/>
      <c r="Z522" s="177"/>
      <c r="AA522" s="177"/>
      <c r="AB522" s="177"/>
      <c r="AC522" s="175"/>
      <c r="AD522" s="175"/>
      <c r="AE522" s="414" t="e">
        <f t="shared" si="63"/>
        <v>#DIV/0!</v>
      </c>
      <c r="AF522" s="175"/>
      <c r="AG522" s="175"/>
      <c r="AH522" s="175"/>
      <c r="AI522" s="178"/>
    </row>
    <row r="523" spans="1:35" s="161" customFormat="1" ht="15.75" customHeight="1" hidden="1">
      <c r="A523" s="155"/>
      <c r="B523" s="155"/>
      <c r="C523" s="179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6"/>
      <c r="P523" s="177"/>
      <c r="Q523" s="177"/>
      <c r="R523" s="177"/>
      <c r="S523" s="177"/>
      <c r="T523" s="177"/>
      <c r="U523" s="175"/>
      <c r="V523" s="175"/>
      <c r="W523" s="175"/>
      <c r="X523" s="175"/>
      <c r="Y523" s="176"/>
      <c r="Z523" s="177"/>
      <c r="AA523" s="177"/>
      <c r="AB523" s="177"/>
      <c r="AC523" s="175"/>
      <c r="AD523" s="175"/>
      <c r="AE523" s="414" t="e">
        <f t="shared" si="63"/>
        <v>#DIV/0!</v>
      </c>
      <c r="AF523" s="175"/>
      <c r="AG523" s="175"/>
      <c r="AH523" s="175"/>
      <c r="AI523" s="178"/>
    </row>
    <row r="524" spans="1:35" s="161" customFormat="1" ht="15.75" customHeight="1" hidden="1">
      <c r="A524" s="155"/>
      <c r="B524" s="155"/>
      <c r="C524" s="179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6"/>
      <c r="P524" s="177"/>
      <c r="Q524" s="177"/>
      <c r="R524" s="177"/>
      <c r="S524" s="177"/>
      <c r="T524" s="177"/>
      <c r="U524" s="175"/>
      <c r="V524" s="175"/>
      <c r="W524" s="175"/>
      <c r="X524" s="175"/>
      <c r="Y524" s="176"/>
      <c r="Z524" s="177"/>
      <c r="AA524" s="177"/>
      <c r="AB524" s="177"/>
      <c r="AC524" s="175"/>
      <c r="AD524" s="175"/>
      <c r="AE524" s="414" t="e">
        <f t="shared" si="63"/>
        <v>#DIV/0!</v>
      </c>
      <c r="AF524" s="175"/>
      <c r="AG524" s="175"/>
      <c r="AH524" s="175"/>
      <c r="AI524" s="178"/>
    </row>
    <row r="525" spans="1:35" s="161" customFormat="1" ht="15.75" customHeight="1" hidden="1">
      <c r="A525" s="155"/>
      <c r="B525" s="155"/>
      <c r="C525" s="179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6"/>
      <c r="P525" s="177"/>
      <c r="Q525" s="177"/>
      <c r="R525" s="177"/>
      <c r="S525" s="177"/>
      <c r="T525" s="177"/>
      <c r="U525" s="175"/>
      <c r="V525" s="175"/>
      <c r="W525" s="175"/>
      <c r="X525" s="175"/>
      <c r="Y525" s="176"/>
      <c r="Z525" s="177"/>
      <c r="AA525" s="177"/>
      <c r="AB525" s="177"/>
      <c r="AC525" s="175"/>
      <c r="AD525" s="175"/>
      <c r="AE525" s="414" t="e">
        <f t="shared" si="63"/>
        <v>#DIV/0!</v>
      </c>
      <c r="AF525" s="175"/>
      <c r="AG525" s="175"/>
      <c r="AH525" s="175"/>
      <c r="AI525" s="178"/>
    </row>
    <row r="526" spans="1:35" s="161" customFormat="1" ht="15.75" customHeight="1" hidden="1">
      <c r="A526" s="155"/>
      <c r="B526" s="155"/>
      <c r="C526" s="179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6"/>
      <c r="P526" s="177"/>
      <c r="Q526" s="177"/>
      <c r="R526" s="177"/>
      <c r="S526" s="177"/>
      <c r="T526" s="177"/>
      <c r="U526" s="175"/>
      <c r="V526" s="175"/>
      <c r="W526" s="175"/>
      <c r="X526" s="175"/>
      <c r="Y526" s="176"/>
      <c r="Z526" s="177"/>
      <c r="AA526" s="177"/>
      <c r="AB526" s="177"/>
      <c r="AC526" s="175"/>
      <c r="AD526" s="175"/>
      <c r="AE526" s="414" t="e">
        <f t="shared" si="63"/>
        <v>#DIV/0!</v>
      </c>
      <c r="AF526" s="175"/>
      <c r="AG526" s="175"/>
      <c r="AH526" s="175"/>
      <c r="AI526" s="178"/>
    </row>
    <row r="527" spans="1:35" s="161" customFormat="1" ht="15.75" customHeight="1" hidden="1">
      <c r="A527" s="155"/>
      <c r="B527" s="155"/>
      <c r="C527" s="179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6"/>
      <c r="P527" s="177"/>
      <c r="Q527" s="177"/>
      <c r="R527" s="177"/>
      <c r="S527" s="177"/>
      <c r="T527" s="177"/>
      <c r="U527" s="175"/>
      <c r="V527" s="175"/>
      <c r="W527" s="175"/>
      <c r="X527" s="175"/>
      <c r="Y527" s="176"/>
      <c r="Z527" s="177"/>
      <c r="AA527" s="177"/>
      <c r="AB527" s="177"/>
      <c r="AC527" s="175"/>
      <c r="AD527" s="175"/>
      <c r="AE527" s="414" t="e">
        <f t="shared" si="63"/>
        <v>#DIV/0!</v>
      </c>
      <c r="AF527" s="175"/>
      <c r="AG527" s="175"/>
      <c r="AH527" s="175"/>
      <c r="AI527" s="178"/>
    </row>
    <row r="528" spans="1:35" s="161" customFormat="1" ht="15.75" customHeight="1" hidden="1">
      <c r="A528" s="155"/>
      <c r="B528" s="155"/>
      <c r="C528" s="179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6"/>
      <c r="P528" s="177"/>
      <c r="Q528" s="177"/>
      <c r="R528" s="177"/>
      <c r="S528" s="177"/>
      <c r="T528" s="177"/>
      <c r="U528" s="175"/>
      <c r="V528" s="175"/>
      <c r="W528" s="175"/>
      <c r="X528" s="175"/>
      <c r="Y528" s="176"/>
      <c r="Z528" s="177"/>
      <c r="AA528" s="177"/>
      <c r="AB528" s="177"/>
      <c r="AC528" s="175"/>
      <c r="AD528" s="175"/>
      <c r="AE528" s="414" t="e">
        <f t="shared" si="63"/>
        <v>#DIV/0!</v>
      </c>
      <c r="AF528" s="175"/>
      <c r="AG528" s="175"/>
      <c r="AH528" s="175"/>
      <c r="AI528" s="178"/>
    </row>
    <row r="529" spans="1:35" s="161" customFormat="1" ht="15.75" customHeight="1" hidden="1">
      <c r="A529" s="155"/>
      <c r="B529" s="155"/>
      <c r="C529" s="179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6"/>
      <c r="P529" s="177"/>
      <c r="Q529" s="177"/>
      <c r="R529" s="177"/>
      <c r="S529" s="177"/>
      <c r="T529" s="177"/>
      <c r="U529" s="175"/>
      <c r="V529" s="175"/>
      <c r="W529" s="175"/>
      <c r="X529" s="175"/>
      <c r="Y529" s="176"/>
      <c r="Z529" s="177"/>
      <c r="AA529" s="177"/>
      <c r="AB529" s="177"/>
      <c r="AC529" s="175"/>
      <c r="AD529" s="175"/>
      <c r="AE529" s="414" t="e">
        <f t="shared" si="63"/>
        <v>#DIV/0!</v>
      </c>
      <c r="AF529" s="175"/>
      <c r="AG529" s="175"/>
      <c r="AH529" s="175"/>
      <c r="AI529" s="178"/>
    </row>
    <row r="530" spans="1:35" s="161" customFormat="1" ht="15.75" customHeight="1" hidden="1">
      <c r="A530" s="155"/>
      <c r="B530" s="155"/>
      <c r="C530" s="179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6"/>
      <c r="P530" s="177"/>
      <c r="Q530" s="177"/>
      <c r="R530" s="177"/>
      <c r="S530" s="177"/>
      <c r="T530" s="177"/>
      <c r="U530" s="175"/>
      <c r="V530" s="175"/>
      <c r="W530" s="175"/>
      <c r="X530" s="175"/>
      <c r="Y530" s="176"/>
      <c r="Z530" s="177"/>
      <c r="AA530" s="177"/>
      <c r="AB530" s="177"/>
      <c r="AC530" s="175"/>
      <c r="AD530" s="175"/>
      <c r="AE530" s="414" t="e">
        <f t="shared" si="63"/>
        <v>#DIV/0!</v>
      </c>
      <c r="AF530" s="175"/>
      <c r="AG530" s="175"/>
      <c r="AH530" s="175"/>
      <c r="AI530" s="178"/>
    </row>
    <row r="531" spans="1:35" s="161" customFormat="1" ht="15.75" customHeight="1" hidden="1">
      <c r="A531" s="155"/>
      <c r="B531" s="155"/>
      <c r="C531" s="179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6"/>
      <c r="P531" s="177"/>
      <c r="Q531" s="177"/>
      <c r="R531" s="177"/>
      <c r="S531" s="177"/>
      <c r="T531" s="177"/>
      <c r="U531" s="175"/>
      <c r="V531" s="175"/>
      <c r="W531" s="175"/>
      <c r="X531" s="175"/>
      <c r="Y531" s="176"/>
      <c r="Z531" s="177"/>
      <c r="AA531" s="177"/>
      <c r="AB531" s="177"/>
      <c r="AC531" s="175"/>
      <c r="AD531" s="175"/>
      <c r="AE531" s="414" t="e">
        <f t="shared" si="63"/>
        <v>#DIV/0!</v>
      </c>
      <c r="AF531" s="175"/>
      <c r="AG531" s="175"/>
      <c r="AH531" s="175"/>
      <c r="AI531" s="178"/>
    </row>
    <row r="532" spans="1:35" s="161" customFormat="1" ht="15.75" customHeight="1" hidden="1">
      <c r="A532" s="155"/>
      <c r="B532" s="155"/>
      <c r="C532" s="179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6"/>
      <c r="P532" s="177"/>
      <c r="Q532" s="177"/>
      <c r="R532" s="177"/>
      <c r="S532" s="177"/>
      <c r="T532" s="177"/>
      <c r="U532" s="175"/>
      <c r="V532" s="175"/>
      <c r="W532" s="175"/>
      <c r="X532" s="175"/>
      <c r="Y532" s="176"/>
      <c r="Z532" s="177"/>
      <c r="AA532" s="177"/>
      <c r="AB532" s="177"/>
      <c r="AC532" s="175"/>
      <c r="AD532" s="175"/>
      <c r="AE532" s="414" t="e">
        <f t="shared" si="63"/>
        <v>#DIV/0!</v>
      </c>
      <c r="AF532" s="175"/>
      <c r="AG532" s="175"/>
      <c r="AH532" s="175"/>
      <c r="AI532" s="178"/>
    </row>
    <row r="533" spans="1:35" s="161" customFormat="1" ht="15.75" customHeight="1" hidden="1">
      <c r="A533" s="155"/>
      <c r="B533" s="155"/>
      <c r="C533" s="179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6"/>
      <c r="P533" s="177"/>
      <c r="Q533" s="177"/>
      <c r="R533" s="177"/>
      <c r="S533" s="177"/>
      <c r="T533" s="177"/>
      <c r="U533" s="175"/>
      <c r="V533" s="175"/>
      <c r="W533" s="175"/>
      <c r="X533" s="175"/>
      <c r="Y533" s="176"/>
      <c r="Z533" s="177"/>
      <c r="AA533" s="177"/>
      <c r="AB533" s="177"/>
      <c r="AC533" s="175"/>
      <c r="AD533" s="175"/>
      <c r="AE533" s="414" t="e">
        <f t="shared" si="63"/>
        <v>#DIV/0!</v>
      </c>
      <c r="AF533" s="175"/>
      <c r="AG533" s="175"/>
      <c r="AH533" s="175"/>
      <c r="AI533" s="178"/>
    </row>
    <row r="534" spans="1:35" s="161" customFormat="1" ht="15.75" customHeight="1" hidden="1">
      <c r="A534" s="155"/>
      <c r="B534" s="155"/>
      <c r="C534" s="179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6"/>
      <c r="P534" s="177"/>
      <c r="Q534" s="177"/>
      <c r="R534" s="177"/>
      <c r="S534" s="177"/>
      <c r="T534" s="177"/>
      <c r="U534" s="175"/>
      <c r="V534" s="175"/>
      <c r="W534" s="175"/>
      <c r="X534" s="175"/>
      <c r="Y534" s="176"/>
      <c r="Z534" s="177"/>
      <c r="AA534" s="177"/>
      <c r="AB534" s="177"/>
      <c r="AC534" s="175"/>
      <c r="AD534" s="175"/>
      <c r="AE534" s="414" t="e">
        <f t="shared" si="63"/>
        <v>#DIV/0!</v>
      </c>
      <c r="AF534" s="175"/>
      <c r="AG534" s="175"/>
      <c r="AH534" s="175"/>
      <c r="AI534" s="178"/>
    </row>
    <row r="535" spans="1:35" s="161" customFormat="1" ht="15.75" customHeight="1" hidden="1">
      <c r="A535" s="155"/>
      <c r="B535" s="155"/>
      <c r="C535" s="179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6"/>
      <c r="P535" s="177"/>
      <c r="Q535" s="177"/>
      <c r="R535" s="177"/>
      <c r="S535" s="177"/>
      <c r="T535" s="177"/>
      <c r="U535" s="175"/>
      <c r="V535" s="175"/>
      <c r="W535" s="175"/>
      <c r="X535" s="175"/>
      <c r="Y535" s="176"/>
      <c r="Z535" s="177"/>
      <c r="AA535" s="177"/>
      <c r="AB535" s="177"/>
      <c r="AC535" s="175"/>
      <c r="AD535" s="175"/>
      <c r="AE535" s="414" t="e">
        <f t="shared" si="63"/>
        <v>#DIV/0!</v>
      </c>
      <c r="AF535" s="175"/>
      <c r="AG535" s="175"/>
      <c r="AH535" s="175"/>
      <c r="AI535" s="178"/>
    </row>
    <row r="536" spans="1:35" s="161" customFormat="1" ht="15.75" customHeight="1" hidden="1">
      <c r="A536" s="155"/>
      <c r="B536" s="155"/>
      <c r="C536" s="179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6"/>
      <c r="P536" s="177"/>
      <c r="Q536" s="177"/>
      <c r="R536" s="177"/>
      <c r="S536" s="177"/>
      <c r="T536" s="177"/>
      <c r="U536" s="175"/>
      <c r="V536" s="175"/>
      <c r="W536" s="175"/>
      <c r="X536" s="175"/>
      <c r="Y536" s="176"/>
      <c r="Z536" s="177"/>
      <c r="AA536" s="177"/>
      <c r="AB536" s="177"/>
      <c r="AC536" s="175"/>
      <c r="AD536" s="175"/>
      <c r="AE536" s="414" t="e">
        <f t="shared" si="63"/>
        <v>#DIV/0!</v>
      </c>
      <c r="AF536" s="175"/>
      <c r="AG536" s="175"/>
      <c r="AH536" s="175"/>
      <c r="AI536" s="178"/>
    </row>
    <row r="537" spans="1:35" s="161" customFormat="1" ht="15.75" customHeight="1" hidden="1">
      <c r="A537" s="155"/>
      <c r="B537" s="155"/>
      <c r="C537" s="179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6"/>
      <c r="P537" s="177"/>
      <c r="Q537" s="177"/>
      <c r="R537" s="177"/>
      <c r="S537" s="177"/>
      <c r="T537" s="177"/>
      <c r="U537" s="175"/>
      <c r="V537" s="175"/>
      <c r="W537" s="175"/>
      <c r="X537" s="175"/>
      <c r="Y537" s="176"/>
      <c r="Z537" s="177"/>
      <c r="AA537" s="177"/>
      <c r="AB537" s="177"/>
      <c r="AC537" s="175"/>
      <c r="AD537" s="175"/>
      <c r="AE537" s="414" t="e">
        <f t="shared" si="63"/>
        <v>#DIV/0!</v>
      </c>
      <c r="AF537" s="175"/>
      <c r="AG537" s="175"/>
      <c r="AH537" s="175"/>
      <c r="AI537" s="178"/>
    </row>
    <row r="538" spans="1:35" s="161" customFormat="1" ht="15.75" customHeight="1" hidden="1">
      <c r="A538" s="155"/>
      <c r="B538" s="155"/>
      <c r="C538" s="179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6"/>
      <c r="P538" s="177"/>
      <c r="Q538" s="177"/>
      <c r="R538" s="177"/>
      <c r="S538" s="177"/>
      <c r="T538" s="177"/>
      <c r="U538" s="175"/>
      <c r="V538" s="175"/>
      <c r="W538" s="175"/>
      <c r="X538" s="175"/>
      <c r="Y538" s="176"/>
      <c r="Z538" s="177"/>
      <c r="AA538" s="177"/>
      <c r="AB538" s="177"/>
      <c r="AC538" s="175"/>
      <c r="AD538" s="175"/>
      <c r="AE538" s="414" t="e">
        <f t="shared" si="63"/>
        <v>#DIV/0!</v>
      </c>
      <c r="AF538" s="175"/>
      <c r="AG538" s="175"/>
      <c r="AH538" s="175"/>
      <c r="AI538" s="178"/>
    </row>
    <row r="539" spans="1:35" s="161" customFormat="1" ht="24.75" customHeight="1" hidden="1" thickBot="1">
      <c r="A539" s="141"/>
      <c r="B539" s="141"/>
      <c r="C539" s="224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225"/>
      <c r="P539" s="226"/>
      <c r="Q539" s="226"/>
      <c r="R539" s="226"/>
      <c r="S539" s="226"/>
      <c r="T539" s="226"/>
      <c r="U539" s="143"/>
      <c r="V539" s="143"/>
      <c r="W539" s="143"/>
      <c r="X539" s="143"/>
      <c r="Y539" s="225"/>
      <c r="Z539" s="226"/>
      <c r="AA539" s="226"/>
      <c r="AB539" s="226"/>
      <c r="AC539" s="143"/>
      <c r="AD539" s="143"/>
      <c r="AE539" s="414" t="e">
        <f t="shared" si="63"/>
        <v>#DIV/0!</v>
      </c>
      <c r="AF539" s="143"/>
      <c r="AG539" s="143"/>
      <c r="AH539" s="143"/>
      <c r="AI539" s="144"/>
    </row>
    <row r="540" spans="1:35" s="299" customFormat="1" ht="22.5" customHeight="1" hidden="1">
      <c r="A540" s="147"/>
      <c r="B540" s="147"/>
      <c r="C540" s="162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10"/>
      <c r="P540" s="211"/>
      <c r="Q540" s="204"/>
      <c r="R540" s="204"/>
      <c r="S540" s="204"/>
      <c r="T540" s="204"/>
      <c r="U540" s="204"/>
      <c r="V540" s="204"/>
      <c r="W540" s="204"/>
      <c r="X540" s="204"/>
      <c r="Y540" s="205"/>
      <c r="Z540" s="206"/>
      <c r="AA540" s="206"/>
      <c r="AB540" s="206"/>
      <c r="AC540" s="204"/>
      <c r="AD540" s="204"/>
      <c r="AE540" s="414" t="e">
        <f t="shared" si="63"/>
        <v>#DIV/0!</v>
      </c>
      <c r="AF540" s="204"/>
      <c r="AG540" s="204"/>
      <c r="AH540" s="204"/>
      <c r="AI540" s="207"/>
    </row>
    <row r="541" spans="1:35" s="161" customFormat="1" ht="15.75" customHeight="1" hidden="1">
      <c r="A541" s="155"/>
      <c r="B541" s="155"/>
      <c r="C541" s="179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6"/>
      <c r="P541" s="177"/>
      <c r="Q541" s="177"/>
      <c r="R541" s="177"/>
      <c r="S541" s="177"/>
      <c r="T541" s="177"/>
      <c r="U541" s="175"/>
      <c r="V541" s="175"/>
      <c r="W541" s="175"/>
      <c r="X541" s="175"/>
      <c r="Y541" s="176"/>
      <c r="Z541" s="177"/>
      <c r="AA541" s="177"/>
      <c r="AB541" s="177"/>
      <c r="AC541" s="175"/>
      <c r="AD541" s="175"/>
      <c r="AE541" s="414" t="e">
        <f t="shared" si="63"/>
        <v>#DIV/0!</v>
      </c>
      <c r="AF541" s="175"/>
      <c r="AG541" s="175"/>
      <c r="AH541" s="175"/>
      <c r="AI541" s="178"/>
    </row>
    <row r="542" spans="1:35" s="161" customFormat="1" ht="15.75" customHeight="1" hidden="1">
      <c r="A542" s="155"/>
      <c r="B542" s="155"/>
      <c r="C542" s="156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6"/>
      <c r="P542" s="177"/>
      <c r="Q542" s="177"/>
      <c r="R542" s="177"/>
      <c r="S542" s="177"/>
      <c r="T542" s="177"/>
      <c r="U542" s="175"/>
      <c r="V542" s="175"/>
      <c r="W542" s="175"/>
      <c r="X542" s="175"/>
      <c r="Y542" s="176"/>
      <c r="Z542" s="177"/>
      <c r="AA542" s="177"/>
      <c r="AB542" s="177"/>
      <c r="AC542" s="175"/>
      <c r="AD542" s="175"/>
      <c r="AE542" s="414" t="e">
        <f t="shared" si="63"/>
        <v>#DIV/0!</v>
      </c>
      <c r="AF542" s="175"/>
      <c r="AG542" s="175"/>
      <c r="AH542" s="175"/>
      <c r="AI542" s="178"/>
    </row>
    <row r="543" spans="1:35" s="161" customFormat="1" ht="15.75" customHeight="1" hidden="1">
      <c r="A543" s="155"/>
      <c r="B543" s="155"/>
      <c r="C543" s="156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6"/>
      <c r="P543" s="177"/>
      <c r="Q543" s="177"/>
      <c r="R543" s="177"/>
      <c r="S543" s="177"/>
      <c r="T543" s="177"/>
      <c r="U543" s="175"/>
      <c r="V543" s="175"/>
      <c r="W543" s="175"/>
      <c r="X543" s="175"/>
      <c r="Y543" s="176"/>
      <c r="Z543" s="177"/>
      <c r="AA543" s="177"/>
      <c r="AB543" s="177"/>
      <c r="AC543" s="175"/>
      <c r="AD543" s="175"/>
      <c r="AE543" s="414" t="e">
        <f t="shared" si="63"/>
        <v>#DIV/0!</v>
      </c>
      <c r="AF543" s="175"/>
      <c r="AG543" s="175"/>
      <c r="AH543" s="175"/>
      <c r="AI543" s="178"/>
    </row>
    <row r="544" spans="1:35" s="161" customFormat="1" ht="15.75" customHeight="1" hidden="1">
      <c r="A544" s="155"/>
      <c r="B544" s="155"/>
      <c r="C544" s="156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6"/>
      <c r="P544" s="177"/>
      <c r="Q544" s="177"/>
      <c r="R544" s="177"/>
      <c r="S544" s="177"/>
      <c r="T544" s="177"/>
      <c r="U544" s="175"/>
      <c r="V544" s="175"/>
      <c r="W544" s="175"/>
      <c r="X544" s="175"/>
      <c r="Y544" s="176"/>
      <c r="Z544" s="177"/>
      <c r="AA544" s="177"/>
      <c r="AB544" s="177"/>
      <c r="AC544" s="175"/>
      <c r="AD544" s="175"/>
      <c r="AE544" s="414" t="e">
        <f t="shared" si="63"/>
        <v>#DIV/0!</v>
      </c>
      <c r="AF544" s="175"/>
      <c r="AG544" s="175"/>
      <c r="AH544" s="175"/>
      <c r="AI544" s="178"/>
    </row>
    <row r="545" spans="1:35" s="161" customFormat="1" ht="15.75" customHeight="1" hidden="1">
      <c r="A545" s="155"/>
      <c r="B545" s="155"/>
      <c r="C545" s="179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6"/>
      <c r="P545" s="177"/>
      <c r="Q545" s="177"/>
      <c r="R545" s="177"/>
      <c r="S545" s="177"/>
      <c r="T545" s="177"/>
      <c r="U545" s="175"/>
      <c r="V545" s="175"/>
      <c r="W545" s="175"/>
      <c r="X545" s="175"/>
      <c r="Y545" s="176"/>
      <c r="Z545" s="177"/>
      <c r="AA545" s="177"/>
      <c r="AB545" s="177"/>
      <c r="AC545" s="175"/>
      <c r="AD545" s="175"/>
      <c r="AE545" s="414" t="e">
        <f t="shared" si="63"/>
        <v>#DIV/0!</v>
      </c>
      <c r="AF545" s="175"/>
      <c r="AG545" s="175"/>
      <c r="AH545" s="175"/>
      <c r="AI545" s="178"/>
    </row>
    <row r="546" spans="1:35" s="161" customFormat="1" ht="15.75" customHeight="1" hidden="1">
      <c r="A546" s="155"/>
      <c r="B546" s="155"/>
      <c r="C546" s="179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6"/>
      <c r="P546" s="177"/>
      <c r="Q546" s="177"/>
      <c r="R546" s="177"/>
      <c r="S546" s="177"/>
      <c r="T546" s="177"/>
      <c r="U546" s="175"/>
      <c r="V546" s="175"/>
      <c r="W546" s="175"/>
      <c r="X546" s="175"/>
      <c r="Y546" s="176"/>
      <c r="Z546" s="177"/>
      <c r="AA546" s="177"/>
      <c r="AB546" s="177"/>
      <c r="AC546" s="175"/>
      <c r="AD546" s="175"/>
      <c r="AE546" s="414" t="e">
        <f t="shared" si="63"/>
        <v>#DIV/0!</v>
      </c>
      <c r="AF546" s="175"/>
      <c r="AG546" s="175"/>
      <c r="AH546" s="175"/>
      <c r="AI546" s="178"/>
    </row>
    <row r="547" spans="1:35" s="161" customFormat="1" ht="15.75" customHeight="1" hidden="1">
      <c r="A547" s="155"/>
      <c r="B547" s="155"/>
      <c r="C547" s="179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6"/>
      <c r="P547" s="177"/>
      <c r="Q547" s="177"/>
      <c r="R547" s="177"/>
      <c r="S547" s="177"/>
      <c r="T547" s="177"/>
      <c r="U547" s="175"/>
      <c r="V547" s="175"/>
      <c r="W547" s="175"/>
      <c r="X547" s="175"/>
      <c r="Y547" s="176"/>
      <c r="Z547" s="177"/>
      <c r="AA547" s="177"/>
      <c r="AB547" s="177"/>
      <c r="AC547" s="175"/>
      <c r="AD547" s="175"/>
      <c r="AE547" s="414" t="e">
        <f t="shared" si="63"/>
        <v>#DIV/0!</v>
      </c>
      <c r="AF547" s="175"/>
      <c r="AG547" s="175"/>
      <c r="AH547" s="175"/>
      <c r="AI547" s="178"/>
    </row>
    <row r="548" spans="1:35" s="161" customFormat="1" ht="15.75" customHeight="1" hidden="1">
      <c r="A548" s="155"/>
      <c r="B548" s="155"/>
      <c r="C548" s="156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6"/>
      <c r="P548" s="177"/>
      <c r="Q548" s="177"/>
      <c r="R548" s="177"/>
      <c r="S548" s="177"/>
      <c r="T548" s="177"/>
      <c r="U548" s="175"/>
      <c r="V548" s="175"/>
      <c r="W548" s="175"/>
      <c r="X548" s="175"/>
      <c r="Y548" s="176"/>
      <c r="Z548" s="177"/>
      <c r="AA548" s="177"/>
      <c r="AB548" s="177"/>
      <c r="AC548" s="175"/>
      <c r="AD548" s="175"/>
      <c r="AE548" s="414" t="e">
        <f t="shared" si="63"/>
        <v>#DIV/0!</v>
      </c>
      <c r="AF548" s="175"/>
      <c r="AG548" s="175"/>
      <c r="AH548" s="175"/>
      <c r="AI548" s="178"/>
    </row>
    <row r="549" spans="1:35" s="161" customFormat="1" ht="15.75" customHeight="1" hidden="1">
      <c r="A549" s="155"/>
      <c r="B549" s="155"/>
      <c r="C549" s="156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6"/>
      <c r="P549" s="177"/>
      <c r="Q549" s="177"/>
      <c r="R549" s="177"/>
      <c r="S549" s="177"/>
      <c r="T549" s="177"/>
      <c r="U549" s="175"/>
      <c r="V549" s="175"/>
      <c r="W549" s="175"/>
      <c r="X549" s="175"/>
      <c r="Y549" s="176"/>
      <c r="Z549" s="177"/>
      <c r="AA549" s="177"/>
      <c r="AB549" s="177"/>
      <c r="AC549" s="175"/>
      <c r="AD549" s="175"/>
      <c r="AE549" s="414" t="e">
        <f t="shared" si="63"/>
        <v>#DIV/0!</v>
      </c>
      <c r="AF549" s="175"/>
      <c r="AG549" s="175"/>
      <c r="AH549" s="175"/>
      <c r="AI549" s="178"/>
    </row>
    <row r="550" spans="1:35" s="161" customFormat="1" ht="15.75" customHeight="1" hidden="1">
      <c r="A550" s="155"/>
      <c r="B550" s="155"/>
      <c r="C550" s="179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6"/>
      <c r="P550" s="177"/>
      <c r="Q550" s="177"/>
      <c r="R550" s="177"/>
      <c r="S550" s="177"/>
      <c r="T550" s="177"/>
      <c r="U550" s="175"/>
      <c r="V550" s="175"/>
      <c r="W550" s="175"/>
      <c r="X550" s="175"/>
      <c r="Y550" s="176"/>
      <c r="Z550" s="177"/>
      <c r="AA550" s="177"/>
      <c r="AB550" s="177"/>
      <c r="AC550" s="175"/>
      <c r="AD550" s="175"/>
      <c r="AE550" s="414" t="e">
        <f t="shared" si="63"/>
        <v>#DIV/0!</v>
      </c>
      <c r="AF550" s="175"/>
      <c r="AG550" s="175"/>
      <c r="AH550" s="175"/>
      <c r="AI550" s="178"/>
    </row>
    <row r="551" spans="1:35" s="161" customFormat="1" ht="15.75" customHeight="1" hidden="1">
      <c r="A551" s="155"/>
      <c r="B551" s="155"/>
      <c r="C551" s="179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6"/>
      <c r="P551" s="177"/>
      <c r="Q551" s="177"/>
      <c r="R551" s="177"/>
      <c r="S551" s="177"/>
      <c r="T551" s="177"/>
      <c r="U551" s="175"/>
      <c r="V551" s="175"/>
      <c r="W551" s="175"/>
      <c r="X551" s="175"/>
      <c r="Y551" s="176"/>
      <c r="Z551" s="177"/>
      <c r="AA551" s="177"/>
      <c r="AB551" s="177"/>
      <c r="AC551" s="175"/>
      <c r="AD551" s="175"/>
      <c r="AE551" s="414" t="e">
        <f t="shared" si="63"/>
        <v>#DIV/0!</v>
      </c>
      <c r="AF551" s="175"/>
      <c r="AG551" s="175"/>
      <c r="AH551" s="175"/>
      <c r="AI551" s="178"/>
    </row>
    <row r="552" spans="1:35" s="161" customFormat="1" ht="15.75" customHeight="1" hidden="1">
      <c r="A552" s="155"/>
      <c r="B552" s="155"/>
      <c r="C552" s="179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6"/>
      <c r="P552" s="177"/>
      <c r="Q552" s="177"/>
      <c r="R552" s="177"/>
      <c r="S552" s="177"/>
      <c r="T552" s="177"/>
      <c r="U552" s="175"/>
      <c r="V552" s="175"/>
      <c r="W552" s="175"/>
      <c r="X552" s="175"/>
      <c r="Y552" s="176"/>
      <c r="Z552" s="177"/>
      <c r="AA552" s="177"/>
      <c r="AB552" s="177"/>
      <c r="AC552" s="175"/>
      <c r="AD552" s="175"/>
      <c r="AE552" s="414" t="e">
        <f t="shared" si="63"/>
        <v>#DIV/0!</v>
      </c>
      <c r="AF552" s="175"/>
      <c r="AG552" s="175"/>
      <c r="AH552" s="175"/>
      <c r="AI552" s="178"/>
    </row>
    <row r="553" spans="1:35" s="161" customFormat="1" ht="15.75" customHeight="1" hidden="1">
      <c r="A553" s="155"/>
      <c r="B553" s="155"/>
      <c r="C553" s="179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6"/>
      <c r="P553" s="177"/>
      <c r="Q553" s="177"/>
      <c r="R553" s="177"/>
      <c r="S553" s="177"/>
      <c r="T553" s="177"/>
      <c r="U553" s="175"/>
      <c r="V553" s="175"/>
      <c r="W553" s="175"/>
      <c r="X553" s="175"/>
      <c r="Y553" s="176"/>
      <c r="Z553" s="177"/>
      <c r="AA553" s="177"/>
      <c r="AB553" s="177"/>
      <c r="AC553" s="175"/>
      <c r="AD553" s="175"/>
      <c r="AE553" s="414" t="e">
        <f t="shared" si="63"/>
        <v>#DIV/0!</v>
      </c>
      <c r="AF553" s="175"/>
      <c r="AG553" s="175"/>
      <c r="AH553" s="175"/>
      <c r="AI553" s="178"/>
    </row>
    <row r="554" spans="1:35" s="161" customFormat="1" ht="15.75" customHeight="1" hidden="1">
      <c r="A554" s="155"/>
      <c r="B554" s="155"/>
      <c r="C554" s="179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6"/>
      <c r="P554" s="177"/>
      <c r="Q554" s="177"/>
      <c r="R554" s="177"/>
      <c r="S554" s="177"/>
      <c r="T554" s="177"/>
      <c r="U554" s="175"/>
      <c r="V554" s="175"/>
      <c r="W554" s="175"/>
      <c r="X554" s="175"/>
      <c r="Y554" s="176"/>
      <c r="Z554" s="177"/>
      <c r="AA554" s="177"/>
      <c r="AB554" s="177"/>
      <c r="AC554" s="175"/>
      <c r="AD554" s="175"/>
      <c r="AE554" s="414" t="e">
        <f t="shared" si="63"/>
        <v>#DIV/0!</v>
      </c>
      <c r="AF554" s="175"/>
      <c r="AG554" s="175"/>
      <c r="AH554" s="175"/>
      <c r="AI554" s="178"/>
    </row>
    <row r="555" spans="1:35" s="161" customFormat="1" ht="15.75" customHeight="1" hidden="1">
      <c r="A555" s="155"/>
      <c r="B555" s="155"/>
      <c r="C555" s="179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6"/>
      <c r="P555" s="177"/>
      <c r="Q555" s="177"/>
      <c r="R555" s="177"/>
      <c r="S555" s="177"/>
      <c r="T555" s="177"/>
      <c r="U555" s="175"/>
      <c r="V555" s="175"/>
      <c r="W555" s="175"/>
      <c r="X555" s="175"/>
      <c r="Y555" s="176"/>
      <c r="Z555" s="177"/>
      <c r="AA555" s="177"/>
      <c r="AB555" s="177"/>
      <c r="AC555" s="175"/>
      <c r="AD555" s="175"/>
      <c r="AE555" s="414" t="e">
        <f t="shared" si="63"/>
        <v>#DIV/0!</v>
      </c>
      <c r="AF555" s="175"/>
      <c r="AG555" s="175"/>
      <c r="AH555" s="175"/>
      <c r="AI555" s="178"/>
    </row>
    <row r="556" spans="1:35" s="161" customFormat="1" ht="15.75" customHeight="1" hidden="1">
      <c r="A556" s="155"/>
      <c r="B556" s="155"/>
      <c r="C556" s="179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6"/>
      <c r="P556" s="177"/>
      <c r="Q556" s="177"/>
      <c r="R556" s="177"/>
      <c r="S556" s="177"/>
      <c r="T556" s="177"/>
      <c r="U556" s="175"/>
      <c r="V556" s="175"/>
      <c r="W556" s="175"/>
      <c r="X556" s="175"/>
      <c r="Y556" s="176"/>
      <c r="Z556" s="177"/>
      <c r="AA556" s="177"/>
      <c r="AB556" s="177"/>
      <c r="AC556" s="175"/>
      <c r="AD556" s="175"/>
      <c r="AE556" s="414" t="e">
        <f t="shared" si="63"/>
        <v>#DIV/0!</v>
      </c>
      <c r="AF556" s="175"/>
      <c r="AG556" s="175"/>
      <c r="AH556" s="175"/>
      <c r="AI556" s="178"/>
    </row>
    <row r="557" spans="1:35" s="161" customFormat="1" ht="15.75" customHeight="1" hidden="1">
      <c r="A557" s="155"/>
      <c r="B557" s="155"/>
      <c r="C557" s="179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6"/>
      <c r="P557" s="177"/>
      <c r="Q557" s="177"/>
      <c r="R557" s="177"/>
      <c r="S557" s="177"/>
      <c r="T557" s="177"/>
      <c r="U557" s="175"/>
      <c r="V557" s="175"/>
      <c r="W557" s="175"/>
      <c r="X557" s="175"/>
      <c r="Y557" s="176"/>
      <c r="Z557" s="177"/>
      <c r="AA557" s="177"/>
      <c r="AB557" s="177"/>
      <c r="AC557" s="175"/>
      <c r="AD557" s="175"/>
      <c r="AE557" s="414" t="e">
        <f t="shared" si="63"/>
        <v>#DIV/0!</v>
      </c>
      <c r="AF557" s="175"/>
      <c r="AG557" s="175"/>
      <c r="AH557" s="175"/>
      <c r="AI557" s="178"/>
    </row>
    <row r="558" spans="1:35" s="161" customFormat="1" ht="15.75" customHeight="1" hidden="1">
      <c r="A558" s="155"/>
      <c r="B558" s="155"/>
      <c r="C558" s="179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6"/>
      <c r="P558" s="177"/>
      <c r="Q558" s="177"/>
      <c r="R558" s="177"/>
      <c r="S558" s="177"/>
      <c r="T558" s="177"/>
      <c r="U558" s="175"/>
      <c r="V558" s="175"/>
      <c r="W558" s="175"/>
      <c r="X558" s="175"/>
      <c r="Y558" s="176"/>
      <c r="Z558" s="177"/>
      <c r="AA558" s="177"/>
      <c r="AB558" s="177"/>
      <c r="AC558" s="175"/>
      <c r="AD558" s="175"/>
      <c r="AE558" s="414" t="e">
        <f t="shared" si="63"/>
        <v>#DIV/0!</v>
      </c>
      <c r="AF558" s="175"/>
      <c r="AG558" s="175"/>
      <c r="AH558" s="175"/>
      <c r="AI558" s="178"/>
    </row>
    <row r="559" spans="1:35" s="161" customFormat="1" ht="15.75" customHeight="1" hidden="1">
      <c r="A559" s="155"/>
      <c r="B559" s="155"/>
      <c r="C559" s="179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6"/>
      <c r="P559" s="177"/>
      <c r="Q559" s="177"/>
      <c r="R559" s="177"/>
      <c r="S559" s="177"/>
      <c r="T559" s="177"/>
      <c r="U559" s="175"/>
      <c r="V559" s="175"/>
      <c r="W559" s="175"/>
      <c r="X559" s="175"/>
      <c r="Y559" s="176"/>
      <c r="Z559" s="177"/>
      <c r="AA559" s="177"/>
      <c r="AB559" s="177"/>
      <c r="AC559" s="175"/>
      <c r="AD559" s="175"/>
      <c r="AE559" s="414" t="e">
        <f t="shared" si="63"/>
        <v>#DIV/0!</v>
      </c>
      <c r="AF559" s="175"/>
      <c r="AG559" s="175"/>
      <c r="AH559" s="175"/>
      <c r="AI559" s="178"/>
    </row>
    <row r="560" spans="1:35" s="161" customFormat="1" ht="15.75" customHeight="1" hidden="1">
      <c r="A560" s="155"/>
      <c r="B560" s="155"/>
      <c r="C560" s="179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6"/>
      <c r="P560" s="177"/>
      <c r="Q560" s="177"/>
      <c r="R560" s="177"/>
      <c r="S560" s="177"/>
      <c r="T560" s="177"/>
      <c r="U560" s="175"/>
      <c r="V560" s="175"/>
      <c r="W560" s="175"/>
      <c r="X560" s="175"/>
      <c r="Y560" s="176"/>
      <c r="Z560" s="177"/>
      <c r="AA560" s="177"/>
      <c r="AB560" s="177"/>
      <c r="AC560" s="175"/>
      <c r="AD560" s="175"/>
      <c r="AE560" s="414" t="e">
        <f t="shared" si="63"/>
        <v>#DIV/0!</v>
      </c>
      <c r="AF560" s="175"/>
      <c r="AG560" s="175"/>
      <c r="AH560" s="175"/>
      <c r="AI560" s="178"/>
    </row>
    <row r="561" spans="1:35" s="161" customFormat="1" ht="15.75" customHeight="1" hidden="1">
      <c r="A561" s="155"/>
      <c r="B561" s="155"/>
      <c r="C561" s="179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6"/>
      <c r="P561" s="177"/>
      <c r="Q561" s="177"/>
      <c r="R561" s="177"/>
      <c r="S561" s="177"/>
      <c r="T561" s="177"/>
      <c r="U561" s="175"/>
      <c r="V561" s="175"/>
      <c r="W561" s="175"/>
      <c r="X561" s="175"/>
      <c r="Y561" s="176"/>
      <c r="Z561" s="177"/>
      <c r="AA561" s="177"/>
      <c r="AB561" s="177"/>
      <c r="AC561" s="175"/>
      <c r="AD561" s="175"/>
      <c r="AE561" s="414" t="e">
        <f t="shared" si="63"/>
        <v>#DIV/0!</v>
      </c>
      <c r="AF561" s="175"/>
      <c r="AG561" s="175"/>
      <c r="AH561" s="175"/>
      <c r="AI561" s="178"/>
    </row>
    <row r="562" spans="1:35" s="161" customFormat="1" ht="15.75" customHeight="1" hidden="1">
      <c r="A562" s="155"/>
      <c r="B562" s="155"/>
      <c r="C562" s="179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6"/>
      <c r="P562" s="177"/>
      <c r="Q562" s="177"/>
      <c r="R562" s="177"/>
      <c r="S562" s="177"/>
      <c r="T562" s="177"/>
      <c r="U562" s="175"/>
      <c r="V562" s="175"/>
      <c r="W562" s="175"/>
      <c r="X562" s="175"/>
      <c r="Y562" s="176"/>
      <c r="Z562" s="177"/>
      <c r="AA562" s="177"/>
      <c r="AB562" s="177"/>
      <c r="AC562" s="175"/>
      <c r="AD562" s="175"/>
      <c r="AE562" s="414" t="e">
        <f t="shared" si="63"/>
        <v>#DIV/0!</v>
      </c>
      <c r="AF562" s="175"/>
      <c r="AG562" s="175"/>
      <c r="AH562" s="175"/>
      <c r="AI562" s="178"/>
    </row>
    <row r="563" spans="1:35" s="161" customFormat="1" ht="15.75" customHeight="1" hidden="1">
      <c r="A563" s="155"/>
      <c r="B563" s="155"/>
      <c r="C563" s="179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6"/>
      <c r="P563" s="177"/>
      <c r="Q563" s="177"/>
      <c r="R563" s="177"/>
      <c r="S563" s="177"/>
      <c r="T563" s="177"/>
      <c r="U563" s="175"/>
      <c r="V563" s="175"/>
      <c r="W563" s="175"/>
      <c r="X563" s="175"/>
      <c r="Y563" s="176"/>
      <c r="Z563" s="177"/>
      <c r="AA563" s="177"/>
      <c r="AB563" s="177"/>
      <c r="AC563" s="175"/>
      <c r="AD563" s="175"/>
      <c r="AE563" s="414" t="e">
        <f t="shared" si="63"/>
        <v>#DIV/0!</v>
      </c>
      <c r="AF563" s="175"/>
      <c r="AG563" s="175"/>
      <c r="AH563" s="175"/>
      <c r="AI563" s="178"/>
    </row>
    <row r="564" spans="1:35" s="161" customFormat="1" ht="15.75" customHeight="1" hidden="1">
      <c r="A564" s="155"/>
      <c r="B564" s="155"/>
      <c r="C564" s="179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6"/>
      <c r="P564" s="177"/>
      <c r="Q564" s="177"/>
      <c r="R564" s="177"/>
      <c r="S564" s="177"/>
      <c r="T564" s="177"/>
      <c r="U564" s="175"/>
      <c r="V564" s="175"/>
      <c r="W564" s="175"/>
      <c r="X564" s="175"/>
      <c r="Y564" s="176"/>
      <c r="Z564" s="177"/>
      <c r="AA564" s="177"/>
      <c r="AB564" s="177"/>
      <c r="AC564" s="175"/>
      <c r="AD564" s="175"/>
      <c r="AE564" s="414" t="e">
        <f t="shared" si="63"/>
        <v>#DIV/0!</v>
      </c>
      <c r="AF564" s="175"/>
      <c r="AG564" s="175"/>
      <c r="AH564" s="175"/>
      <c r="AI564" s="178"/>
    </row>
    <row r="565" spans="1:35" s="161" customFormat="1" ht="15.75" customHeight="1" hidden="1">
      <c r="A565" s="155"/>
      <c r="B565" s="155"/>
      <c r="C565" s="179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6"/>
      <c r="P565" s="177"/>
      <c r="Q565" s="177"/>
      <c r="R565" s="177"/>
      <c r="S565" s="177"/>
      <c r="T565" s="177"/>
      <c r="U565" s="175"/>
      <c r="V565" s="175"/>
      <c r="W565" s="175"/>
      <c r="X565" s="175"/>
      <c r="Y565" s="176"/>
      <c r="Z565" s="177"/>
      <c r="AA565" s="177"/>
      <c r="AB565" s="177"/>
      <c r="AC565" s="175"/>
      <c r="AD565" s="175"/>
      <c r="AE565" s="414" t="e">
        <f t="shared" si="63"/>
        <v>#DIV/0!</v>
      </c>
      <c r="AF565" s="175"/>
      <c r="AG565" s="175"/>
      <c r="AH565" s="175"/>
      <c r="AI565" s="178"/>
    </row>
    <row r="566" spans="1:35" s="161" customFormat="1" ht="15.75" customHeight="1" hidden="1">
      <c r="A566" s="155"/>
      <c r="B566" s="155"/>
      <c r="C566" s="179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6"/>
      <c r="P566" s="177"/>
      <c r="Q566" s="177"/>
      <c r="R566" s="177"/>
      <c r="S566" s="177"/>
      <c r="T566" s="177"/>
      <c r="U566" s="175"/>
      <c r="V566" s="175"/>
      <c r="W566" s="175"/>
      <c r="X566" s="175"/>
      <c r="Y566" s="176"/>
      <c r="Z566" s="177"/>
      <c r="AA566" s="177"/>
      <c r="AB566" s="177"/>
      <c r="AC566" s="175"/>
      <c r="AD566" s="175"/>
      <c r="AE566" s="414" t="e">
        <f t="shared" si="63"/>
        <v>#DIV/0!</v>
      </c>
      <c r="AF566" s="175"/>
      <c r="AG566" s="175"/>
      <c r="AH566" s="175"/>
      <c r="AI566" s="178"/>
    </row>
    <row r="567" spans="1:35" s="161" customFormat="1" ht="15.75" customHeight="1" hidden="1">
      <c r="A567" s="155"/>
      <c r="B567" s="155"/>
      <c r="C567" s="179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6"/>
      <c r="P567" s="177"/>
      <c r="Q567" s="177"/>
      <c r="R567" s="177"/>
      <c r="S567" s="177"/>
      <c r="T567" s="177"/>
      <c r="U567" s="175"/>
      <c r="V567" s="175"/>
      <c r="W567" s="175"/>
      <c r="X567" s="175"/>
      <c r="Y567" s="176"/>
      <c r="Z567" s="177"/>
      <c r="AA567" s="177"/>
      <c r="AB567" s="177"/>
      <c r="AC567" s="175"/>
      <c r="AD567" s="175"/>
      <c r="AE567" s="414" t="e">
        <f t="shared" si="63"/>
        <v>#DIV/0!</v>
      </c>
      <c r="AF567" s="175"/>
      <c r="AG567" s="175"/>
      <c r="AH567" s="175"/>
      <c r="AI567" s="178"/>
    </row>
    <row r="568" spans="1:35" s="161" customFormat="1" ht="15.75" customHeight="1" hidden="1">
      <c r="A568" s="155"/>
      <c r="B568" s="155"/>
      <c r="C568" s="156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6"/>
      <c r="P568" s="177"/>
      <c r="Q568" s="177"/>
      <c r="R568" s="177"/>
      <c r="S568" s="177"/>
      <c r="T568" s="177"/>
      <c r="U568" s="175"/>
      <c r="V568" s="175"/>
      <c r="W568" s="175"/>
      <c r="X568" s="175"/>
      <c r="Y568" s="176"/>
      <c r="Z568" s="177"/>
      <c r="AA568" s="177"/>
      <c r="AB568" s="177"/>
      <c r="AC568" s="175"/>
      <c r="AD568" s="175"/>
      <c r="AE568" s="414" t="e">
        <f t="shared" si="63"/>
        <v>#DIV/0!</v>
      </c>
      <c r="AF568" s="175"/>
      <c r="AG568" s="175"/>
      <c r="AH568" s="175"/>
      <c r="AI568" s="178"/>
    </row>
    <row r="569" spans="1:35" s="161" customFormat="1" ht="22.5" customHeight="1" hidden="1">
      <c r="A569" s="146"/>
      <c r="B569" s="146"/>
      <c r="C569" s="227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210"/>
      <c r="P569" s="211"/>
      <c r="Q569" s="211"/>
      <c r="R569" s="211"/>
      <c r="S569" s="211"/>
      <c r="T569" s="211"/>
      <c r="U569" s="199"/>
      <c r="V569" s="199"/>
      <c r="W569" s="199"/>
      <c r="X569" s="199"/>
      <c r="Y569" s="210"/>
      <c r="Z569" s="211"/>
      <c r="AA569" s="211"/>
      <c r="AB569" s="211"/>
      <c r="AC569" s="199"/>
      <c r="AD569" s="199"/>
      <c r="AE569" s="414" t="e">
        <f t="shared" si="63"/>
        <v>#DIV/0!</v>
      </c>
      <c r="AF569" s="199"/>
      <c r="AG569" s="199"/>
      <c r="AH569" s="199"/>
      <c r="AI569" s="178"/>
    </row>
    <row r="570" spans="1:35" s="161" customFormat="1" ht="15.75" customHeight="1" hidden="1">
      <c r="A570" s="155"/>
      <c r="B570" s="155"/>
      <c r="C570" s="156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6"/>
      <c r="P570" s="177"/>
      <c r="Q570" s="177"/>
      <c r="R570" s="177"/>
      <c r="S570" s="177"/>
      <c r="T570" s="177"/>
      <c r="U570" s="175"/>
      <c r="V570" s="175"/>
      <c r="W570" s="175"/>
      <c r="X570" s="175"/>
      <c r="Y570" s="176"/>
      <c r="Z570" s="177"/>
      <c r="AA570" s="177"/>
      <c r="AB570" s="177"/>
      <c r="AC570" s="175"/>
      <c r="AD570" s="175"/>
      <c r="AE570" s="414" t="e">
        <f t="shared" si="63"/>
        <v>#DIV/0!</v>
      </c>
      <c r="AF570" s="175"/>
      <c r="AG570" s="175"/>
      <c r="AH570" s="175"/>
      <c r="AI570" s="178"/>
    </row>
    <row r="571" spans="1:35" s="216" customFormat="1" ht="22.5" customHeight="1" hidden="1">
      <c r="A571" s="147"/>
      <c r="B571" s="147"/>
      <c r="C571" s="148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210"/>
      <c r="Z571" s="211"/>
      <c r="AA571" s="211"/>
      <c r="AB571" s="211"/>
      <c r="AC571" s="163"/>
      <c r="AD571" s="163"/>
      <c r="AE571" s="414" t="e">
        <f t="shared" si="63"/>
        <v>#DIV/0!</v>
      </c>
      <c r="AF571" s="163"/>
      <c r="AG571" s="163"/>
      <c r="AH571" s="163"/>
      <c r="AI571" s="164"/>
    </row>
    <row r="572" spans="1:35" s="161" customFormat="1" ht="38.25" customHeight="1" hidden="1">
      <c r="A572" s="141"/>
      <c r="B572" s="155"/>
      <c r="C572" s="174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6"/>
      <c r="P572" s="177"/>
      <c r="Q572" s="177"/>
      <c r="R572" s="177"/>
      <c r="S572" s="177"/>
      <c r="T572" s="177"/>
      <c r="U572" s="175"/>
      <c r="V572" s="175"/>
      <c r="W572" s="175"/>
      <c r="X572" s="175"/>
      <c r="Y572" s="176"/>
      <c r="Z572" s="177"/>
      <c r="AA572" s="177"/>
      <c r="AB572" s="177"/>
      <c r="AC572" s="175"/>
      <c r="AD572" s="175"/>
      <c r="AE572" s="414" t="e">
        <f t="shared" si="63"/>
        <v>#DIV/0!</v>
      </c>
      <c r="AF572" s="175"/>
      <c r="AG572" s="175"/>
      <c r="AH572" s="175"/>
      <c r="AI572" s="178"/>
    </row>
    <row r="573" spans="1:35" s="161" customFormat="1" ht="15.75" customHeight="1" hidden="1">
      <c r="A573" s="155"/>
      <c r="B573" s="155"/>
      <c r="C573" s="179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6"/>
      <c r="P573" s="177"/>
      <c r="Q573" s="177"/>
      <c r="R573" s="177"/>
      <c r="S573" s="177"/>
      <c r="T573" s="177"/>
      <c r="U573" s="175"/>
      <c r="V573" s="175"/>
      <c r="W573" s="175"/>
      <c r="X573" s="175"/>
      <c r="Y573" s="176"/>
      <c r="Z573" s="177"/>
      <c r="AA573" s="177"/>
      <c r="AB573" s="177"/>
      <c r="AC573" s="175"/>
      <c r="AD573" s="175"/>
      <c r="AE573" s="414" t="e">
        <f t="shared" si="63"/>
        <v>#DIV/0!</v>
      </c>
      <c r="AF573" s="175"/>
      <c r="AG573" s="175"/>
      <c r="AH573" s="175"/>
      <c r="AI573" s="178"/>
    </row>
    <row r="574" spans="1:35" s="161" customFormat="1" ht="15.75" customHeight="1" hidden="1">
      <c r="A574" s="155"/>
      <c r="B574" s="155"/>
      <c r="C574" s="156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6"/>
      <c r="P574" s="177"/>
      <c r="Q574" s="177"/>
      <c r="R574" s="177"/>
      <c r="S574" s="177"/>
      <c r="T574" s="177"/>
      <c r="U574" s="175"/>
      <c r="V574" s="175"/>
      <c r="W574" s="175"/>
      <c r="X574" s="175"/>
      <c r="Y574" s="176"/>
      <c r="Z574" s="177"/>
      <c r="AA574" s="177"/>
      <c r="AB574" s="177"/>
      <c r="AC574" s="175"/>
      <c r="AD574" s="175"/>
      <c r="AE574" s="414" t="e">
        <f t="shared" si="63"/>
        <v>#DIV/0!</v>
      </c>
      <c r="AF574" s="175"/>
      <c r="AG574" s="175"/>
      <c r="AH574" s="175"/>
      <c r="AI574" s="178"/>
    </row>
    <row r="575" spans="1:35" s="161" customFormat="1" ht="15.75" customHeight="1" hidden="1">
      <c r="A575" s="155"/>
      <c r="B575" s="155"/>
      <c r="C575" s="179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6"/>
      <c r="P575" s="177"/>
      <c r="Q575" s="177"/>
      <c r="R575" s="177"/>
      <c r="S575" s="177"/>
      <c r="T575" s="177"/>
      <c r="U575" s="175"/>
      <c r="V575" s="175"/>
      <c r="W575" s="175"/>
      <c r="X575" s="175"/>
      <c r="Y575" s="176"/>
      <c r="Z575" s="177"/>
      <c r="AA575" s="177"/>
      <c r="AB575" s="177"/>
      <c r="AC575" s="175"/>
      <c r="AD575" s="175"/>
      <c r="AE575" s="414" t="e">
        <f t="shared" si="63"/>
        <v>#DIV/0!</v>
      </c>
      <c r="AF575" s="175"/>
      <c r="AG575" s="175"/>
      <c r="AH575" s="175"/>
      <c r="AI575" s="178"/>
    </row>
    <row r="576" spans="1:35" s="161" customFormat="1" ht="15.75" customHeight="1" hidden="1">
      <c r="A576" s="155"/>
      <c r="B576" s="155"/>
      <c r="C576" s="179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6"/>
      <c r="P576" s="177"/>
      <c r="Q576" s="177"/>
      <c r="R576" s="177"/>
      <c r="S576" s="177"/>
      <c r="T576" s="177"/>
      <c r="U576" s="175"/>
      <c r="V576" s="175"/>
      <c r="W576" s="175"/>
      <c r="X576" s="175"/>
      <c r="Y576" s="176"/>
      <c r="Z576" s="177"/>
      <c r="AA576" s="177"/>
      <c r="AB576" s="177"/>
      <c r="AC576" s="175"/>
      <c r="AD576" s="175"/>
      <c r="AE576" s="414" t="e">
        <f t="shared" si="63"/>
        <v>#DIV/0!</v>
      </c>
      <c r="AF576" s="175"/>
      <c r="AG576" s="175"/>
      <c r="AH576" s="175"/>
      <c r="AI576" s="178"/>
    </row>
    <row r="577" spans="1:35" s="161" customFormat="1" ht="15.75" customHeight="1" hidden="1">
      <c r="A577" s="155"/>
      <c r="B577" s="155"/>
      <c r="C577" s="179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6"/>
      <c r="P577" s="177"/>
      <c r="Q577" s="177"/>
      <c r="R577" s="177"/>
      <c r="S577" s="177"/>
      <c r="T577" s="177"/>
      <c r="U577" s="175"/>
      <c r="V577" s="175"/>
      <c r="W577" s="175"/>
      <c r="X577" s="175"/>
      <c r="Y577" s="176"/>
      <c r="Z577" s="177"/>
      <c r="AA577" s="177"/>
      <c r="AB577" s="177"/>
      <c r="AC577" s="175"/>
      <c r="AD577" s="175"/>
      <c r="AE577" s="414" t="e">
        <f t="shared" si="63"/>
        <v>#DIV/0!</v>
      </c>
      <c r="AF577" s="175"/>
      <c r="AG577" s="175"/>
      <c r="AH577" s="175"/>
      <c r="AI577" s="178"/>
    </row>
    <row r="578" spans="1:35" s="161" customFormat="1" ht="15.75" customHeight="1" hidden="1">
      <c r="A578" s="155"/>
      <c r="B578" s="155"/>
      <c r="C578" s="156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6"/>
      <c r="P578" s="177"/>
      <c r="Q578" s="177"/>
      <c r="R578" s="177"/>
      <c r="S578" s="177"/>
      <c r="T578" s="177"/>
      <c r="U578" s="175"/>
      <c r="V578" s="175"/>
      <c r="W578" s="175"/>
      <c r="X578" s="175"/>
      <c r="Y578" s="176"/>
      <c r="Z578" s="177"/>
      <c r="AA578" s="177"/>
      <c r="AB578" s="177"/>
      <c r="AC578" s="175"/>
      <c r="AD578" s="175"/>
      <c r="AE578" s="414" t="e">
        <f t="shared" si="63"/>
        <v>#DIV/0!</v>
      </c>
      <c r="AF578" s="175"/>
      <c r="AG578" s="175"/>
      <c r="AH578" s="175"/>
      <c r="AI578" s="178"/>
    </row>
    <row r="579" spans="1:35" s="161" customFormat="1" ht="15.75" customHeight="1" hidden="1">
      <c r="A579" s="155"/>
      <c r="B579" s="155"/>
      <c r="C579" s="156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6"/>
      <c r="P579" s="177"/>
      <c r="Q579" s="177"/>
      <c r="R579" s="177"/>
      <c r="S579" s="177"/>
      <c r="T579" s="177"/>
      <c r="U579" s="175"/>
      <c r="V579" s="175"/>
      <c r="W579" s="175"/>
      <c r="X579" s="175"/>
      <c r="Y579" s="176"/>
      <c r="Z579" s="177"/>
      <c r="AA579" s="177"/>
      <c r="AB579" s="177"/>
      <c r="AC579" s="175"/>
      <c r="AD579" s="175"/>
      <c r="AE579" s="414" t="e">
        <f aca="true" t="shared" si="64" ref="AE579:AE642">SUM(AD579/AC579)</f>
        <v>#DIV/0!</v>
      </c>
      <c r="AF579" s="175"/>
      <c r="AG579" s="175"/>
      <c r="AH579" s="175"/>
      <c r="AI579" s="178"/>
    </row>
    <row r="580" spans="1:35" s="161" customFormat="1" ht="15.75" customHeight="1" hidden="1">
      <c r="A580" s="155"/>
      <c r="B580" s="155"/>
      <c r="C580" s="179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6"/>
      <c r="P580" s="177"/>
      <c r="Q580" s="177"/>
      <c r="R580" s="177"/>
      <c r="S580" s="177"/>
      <c r="T580" s="177"/>
      <c r="U580" s="175"/>
      <c r="V580" s="175"/>
      <c r="W580" s="175"/>
      <c r="X580" s="175"/>
      <c r="Y580" s="176"/>
      <c r="Z580" s="177"/>
      <c r="AA580" s="177"/>
      <c r="AB580" s="177"/>
      <c r="AC580" s="175"/>
      <c r="AD580" s="175"/>
      <c r="AE580" s="414" t="e">
        <f t="shared" si="64"/>
        <v>#DIV/0!</v>
      </c>
      <c r="AF580" s="175"/>
      <c r="AG580" s="175"/>
      <c r="AH580" s="175"/>
      <c r="AI580" s="178"/>
    </row>
    <row r="581" spans="1:35" s="161" customFormat="1" ht="15.75" customHeight="1" hidden="1">
      <c r="A581" s="155"/>
      <c r="B581" s="155"/>
      <c r="C581" s="179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6"/>
      <c r="P581" s="177"/>
      <c r="Q581" s="177"/>
      <c r="R581" s="177"/>
      <c r="S581" s="177"/>
      <c r="T581" s="177"/>
      <c r="U581" s="175"/>
      <c r="V581" s="175"/>
      <c r="W581" s="175"/>
      <c r="X581" s="175"/>
      <c r="Y581" s="176"/>
      <c r="Z581" s="177"/>
      <c r="AA581" s="177"/>
      <c r="AB581" s="177"/>
      <c r="AC581" s="175"/>
      <c r="AD581" s="175"/>
      <c r="AE581" s="414" t="e">
        <f t="shared" si="64"/>
        <v>#DIV/0!</v>
      </c>
      <c r="AF581" s="175"/>
      <c r="AG581" s="175"/>
      <c r="AH581" s="175"/>
      <c r="AI581" s="178"/>
    </row>
    <row r="582" spans="1:35" s="161" customFormat="1" ht="15.75" customHeight="1" hidden="1">
      <c r="A582" s="155"/>
      <c r="B582" s="155"/>
      <c r="C582" s="179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6"/>
      <c r="P582" s="177"/>
      <c r="Q582" s="177"/>
      <c r="R582" s="177"/>
      <c r="S582" s="177"/>
      <c r="T582" s="177"/>
      <c r="U582" s="175"/>
      <c r="V582" s="175"/>
      <c r="W582" s="175"/>
      <c r="X582" s="175"/>
      <c r="Y582" s="176"/>
      <c r="Z582" s="177"/>
      <c r="AA582" s="177"/>
      <c r="AB582" s="177"/>
      <c r="AC582" s="175"/>
      <c r="AD582" s="175"/>
      <c r="AE582" s="414" t="e">
        <f t="shared" si="64"/>
        <v>#DIV/0!</v>
      </c>
      <c r="AF582" s="175"/>
      <c r="AG582" s="175"/>
      <c r="AH582" s="175"/>
      <c r="AI582" s="178"/>
    </row>
    <row r="583" spans="1:35" s="161" customFormat="1" ht="15.75" customHeight="1" hidden="1">
      <c r="A583" s="155"/>
      <c r="B583" s="155"/>
      <c r="C583" s="179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6"/>
      <c r="P583" s="177"/>
      <c r="Q583" s="177"/>
      <c r="R583" s="177"/>
      <c r="S583" s="177"/>
      <c r="T583" s="177"/>
      <c r="U583" s="175"/>
      <c r="V583" s="175"/>
      <c r="W583" s="175"/>
      <c r="X583" s="175"/>
      <c r="Y583" s="176"/>
      <c r="Z583" s="177"/>
      <c r="AA583" s="177"/>
      <c r="AB583" s="177"/>
      <c r="AC583" s="175"/>
      <c r="AD583" s="175"/>
      <c r="AE583" s="414" t="e">
        <f t="shared" si="64"/>
        <v>#DIV/0!</v>
      </c>
      <c r="AF583" s="175"/>
      <c r="AG583" s="175"/>
      <c r="AH583" s="175"/>
      <c r="AI583" s="178"/>
    </row>
    <row r="584" spans="1:35" s="161" customFormat="1" ht="15.75" customHeight="1" hidden="1">
      <c r="A584" s="155"/>
      <c r="B584" s="155"/>
      <c r="C584" s="179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6"/>
      <c r="P584" s="177"/>
      <c r="Q584" s="177"/>
      <c r="R584" s="177"/>
      <c r="S584" s="177"/>
      <c r="T584" s="177"/>
      <c r="U584" s="175"/>
      <c r="V584" s="175"/>
      <c r="W584" s="175"/>
      <c r="X584" s="175"/>
      <c r="Y584" s="176"/>
      <c r="Z584" s="177"/>
      <c r="AA584" s="177"/>
      <c r="AB584" s="177"/>
      <c r="AC584" s="175"/>
      <c r="AD584" s="175"/>
      <c r="AE584" s="414" t="e">
        <f t="shared" si="64"/>
        <v>#DIV/0!</v>
      </c>
      <c r="AF584" s="175"/>
      <c r="AG584" s="175"/>
      <c r="AH584" s="175"/>
      <c r="AI584" s="178"/>
    </row>
    <row r="585" spans="1:35" s="161" customFormat="1" ht="15.75" customHeight="1" hidden="1">
      <c r="A585" s="155"/>
      <c r="B585" s="155"/>
      <c r="C585" s="179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6"/>
      <c r="P585" s="177"/>
      <c r="Q585" s="177"/>
      <c r="R585" s="177"/>
      <c r="S585" s="177"/>
      <c r="T585" s="177"/>
      <c r="U585" s="175"/>
      <c r="V585" s="175"/>
      <c r="W585" s="175"/>
      <c r="X585" s="175"/>
      <c r="Y585" s="176"/>
      <c r="Z585" s="177"/>
      <c r="AA585" s="177"/>
      <c r="AB585" s="177"/>
      <c r="AC585" s="175"/>
      <c r="AD585" s="175"/>
      <c r="AE585" s="414" t="e">
        <f t="shared" si="64"/>
        <v>#DIV/0!</v>
      </c>
      <c r="AF585" s="175"/>
      <c r="AG585" s="175"/>
      <c r="AH585" s="175"/>
      <c r="AI585" s="178"/>
    </row>
    <row r="586" spans="1:35" s="161" customFormat="1" ht="15.75" customHeight="1" hidden="1">
      <c r="A586" s="155"/>
      <c r="B586" s="155"/>
      <c r="C586" s="179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6"/>
      <c r="P586" s="177"/>
      <c r="Q586" s="177"/>
      <c r="R586" s="177"/>
      <c r="S586" s="177"/>
      <c r="T586" s="177"/>
      <c r="U586" s="175"/>
      <c r="V586" s="175"/>
      <c r="W586" s="175"/>
      <c r="X586" s="175"/>
      <c r="Y586" s="176"/>
      <c r="Z586" s="177"/>
      <c r="AA586" s="177"/>
      <c r="AB586" s="177"/>
      <c r="AC586" s="175"/>
      <c r="AD586" s="175"/>
      <c r="AE586" s="414" t="e">
        <f t="shared" si="64"/>
        <v>#DIV/0!</v>
      </c>
      <c r="AF586" s="175"/>
      <c r="AG586" s="175"/>
      <c r="AH586" s="175"/>
      <c r="AI586" s="178"/>
    </row>
    <row r="587" spans="1:35" s="161" customFormat="1" ht="15.75" customHeight="1" hidden="1">
      <c r="A587" s="155"/>
      <c r="B587" s="155"/>
      <c r="C587" s="179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6"/>
      <c r="P587" s="177"/>
      <c r="Q587" s="177"/>
      <c r="R587" s="177"/>
      <c r="S587" s="177"/>
      <c r="T587" s="177"/>
      <c r="U587" s="175"/>
      <c r="V587" s="175"/>
      <c r="W587" s="175"/>
      <c r="X587" s="175"/>
      <c r="Y587" s="176"/>
      <c r="Z587" s="177"/>
      <c r="AA587" s="177"/>
      <c r="AB587" s="177"/>
      <c r="AC587" s="175"/>
      <c r="AD587" s="175"/>
      <c r="AE587" s="414" t="e">
        <f t="shared" si="64"/>
        <v>#DIV/0!</v>
      </c>
      <c r="AF587" s="175"/>
      <c r="AG587" s="175"/>
      <c r="AH587" s="175"/>
      <c r="AI587" s="178"/>
    </row>
    <row r="588" spans="1:35" s="161" customFormat="1" ht="15.75" customHeight="1" hidden="1">
      <c r="A588" s="155"/>
      <c r="B588" s="155"/>
      <c r="C588" s="179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6"/>
      <c r="P588" s="177"/>
      <c r="Q588" s="177"/>
      <c r="R588" s="177"/>
      <c r="S588" s="177"/>
      <c r="T588" s="177"/>
      <c r="U588" s="175"/>
      <c r="V588" s="175"/>
      <c r="W588" s="175"/>
      <c r="X588" s="175"/>
      <c r="Y588" s="176"/>
      <c r="Z588" s="177"/>
      <c r="AA588" s="177"/>
      <c r="AB588" s="177"/>
      <c r="AC588" s="175"/>
      <c r="AD588" s="175"/>
      <c r="AE588" s="414" t="e">
        <f t="shared" si="64"/>
        <v>#DIV/0!</v>
      </c>
      <c r="AF588" s="175"/>
      <c r="AG588" s="175"/>
      <c r="AH588" s="175"/>
      <c r="AI588" s="178"/>
    </row>
    <row r="589" spans="1:35" s="161" customFormat="1" ht="15.75" customHeight="1" hidden="1">
      <c r="A589" s="155"/>
      <c r="B589" s="155"/>
      <c r="C589" s="179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6"/>
      <c r="P589" s="177"/>
      <c r="Q589" s="177"/>
      <c r="R589" s="177"/>
      <c r="S589" s="177"/>
      <c r="T589" s="177"/>
      <c r="U589" s="175"/>
      <c r="V589" s="175"/>
      <c r="W589" s="175"/>
      <c r="X589" s="175"/>
      <c r="Y589" s="176"/>
      <c r="Z589" s="177"/>
      <c r="AA589" s="177"/>
      <c r="AB589" s="177"/>
      <c r="AC589" s="175"/>
      <c r="AD589" s="175"/>
      <c r="AE589" s="414" t="e">
        <f t="shared" si="64"/>
        <v>#DIV/0!</v>
      </c>
      <c r="AF589" s="175"/>
      <c r="AG589" s="175"/>
      <c r="AH589" s="175"/>
      <c r="AI589" s="178"/>
    </row>
    <row r="590" spans="1:35" s="161" customFormat="1" ht="15.75" customHeight="1" hidden="1">
      <c r="A590" s="155"/>
      <c r="B590" s="155"/>
      <c r="C590" s="179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6"/>
      <c r="P590" s="177"/>
      <c r="Q590" s="177"/>
      <c r="R590" s="177"/>
      <c r="S590" s="177"/>
      <c r="T590" s="177"/>
      <c r="U590" s="175"/>
      <c r="V590" s="175"/>
      <c r="W590" s="175"/>
      <c r="X590" s="175"/>
      <c r="Y590" s="176"/>
      <c r="Z590" s="177"/>
      <c r="AA590" s="177"/>
      <c r="AB590" s="177"/>
      <c r="AC590" s="175"/>
      <c r="AD590" s="175"/>
      <c r="AE590" s="414" t="e">
        <f t="shared" si="64"/>
        <v>#DIV/0!</v>
      </c>
      <c r="AF590" s="175"/>
      <c r="AG590" s="175"/>
      <c r="AH590" s="175"/>
      <c r="AI590" s="178"/>
    </row>
    <row r="591" spans="1:35" s="161" customFormat="1" ht="15.75" customHeight="1" hidden="1">
      <c r="A591" s="155"/>
      <c r="B591" s="155"/>
      <c r="C591" s="179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6"/>
      <c r="P591" s="177"/>
      <c r="Q591" s="177"/>
      <c r="R591" s="177"/>
      <c r="S591" s="177"/>
      <c r="T591" s="177"/>
      <c r="U591" s="175"/>
      <c r="V591" s="175"/>
      <c r="W591" s="175"/>
      <c r="X591" s="175"/>
      <c r="Y591" s="176"/>
      <c r="Z591" s="177"/>
      <c r="AA591" s="177"/>
      <c r="AB591" s="177"/>
      <c r="AC591" s="175"/>
      <c r="AD591" s="175"/>
      <c r="AE591" s="414" t="e">
        <f t="shared" si="64"/>
        <v>#DIV/0!</v>
      </c>
      <c r="AF591" s="175"/>
      <c r="AG591" s="175"/>
      <c r="AH591" s="175"/>
      <c r="AI591" s="178"/>
    </row>
    <row r="592" spans="1:35" s="161" customFormat="1" ht="13.5" customHeight="1" hidden="1">
      <c r="A592" s="155"/>
      <c r="B592" s="155"/>
      <c r="C592" s="179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6"/>
      <c r="P592" s="177"/>
      <c r="Q592" s="177"/>
      <c r="R592" s="177"/>
      <c r="S592" s="177"/>
      <c r="T592" s="177"/>
      <c r="U592" s="175"/>
      <c r="V592" s="175"/>
      <c r="W592" s="175"/>
      <c r="X592" s="175"/>
      <c r="Y592" s="176"/>
      <c r="Z592" s="177"/>
      <c r="AA592" s="177"/>
      <c r="AB592" s="177"/>
      <c r="AC592" s="175"/>
      <c r="AD592" s="175"/>
      <c r="AE592" s="414" t="e">
        <f t="shared" si="64"/>
        <v>#DIV/0!</v>
      </c>
      <c r="AF592" s="175"/>
      <c r="AG592" s="175"/>
      <c r="AH592" s="175"/>
      <c r="AI592" s="178"/>
    </row>
    <row r="593" spans="1:35" s="161" customFormat="1" ht="15.75" customHeight="1" hidden="1">
      <c r="A593" s="155"/>
      <c r="B593" s="155"/>
      <c r="C593" s="179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6"/>
      <c r="P593" s="177"/>
      <c r="Q593" s="177"/>
      <c r="R593" s="177"/>
      <c r="S593" s="177"/>
      <c r="T593" s="177"/>
      <c r="U593" s="175"/>
      <c r="V593" s="175"/>
      <c r="W593" s="175"/>
      <c r="X593" s="175"/>
      <c r="Y593" s="176"/>
      <c r="Z593" s="177"/>
      <c r="AA593" s="177"/>
      <c r="AB593" s="177"/>
      <c r="AC593" s="175"/>
      <c r="AD593" s="175"/>
      <c r="AE593" s="414" t="e">
        <f t="shared" si="64"/>
        <v>#DIV/0!</v>
      </c>
      <c r="AF593" s="175"/>
      <c r="AG593" s="175"/>
      <c r="AH593" s="175"/>
      <c r="AI593" s="178"/>
    </row>
    <row r="594" spans="1:35" s="161" customFormat="1" ht="22.5" customHeight="1" hidden="1">
      <c r="A594" s="146"/>
      <c r="B594" s="146"/>
      <c r="C594" s="233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210"/>
      <c r="P594" s="211"/>
      <c r="Q594" s="211"/>
      <c r="R594" s="211"/>
      <c r="S594" s="211"/>
      <c r="T594" s="211"/>
      <c r="U594" s="199"/>
      <c r="V594" s="199"/>
      <c r="W594" s="199"/>
      <c r="X594" s="199"/>
      <c r="Y594" s="210"/>
      <c r="Z594" s="211"/>
      <c r="AA594" s="211"/>
      <c r="AB594" s="211"/>
      <c r="AC594" s="199"/>
      <c r="AD594" s="199"/>
      <c r="AE594" s="414" t="e">
        <f t="shared" si="64"/>
        <v>#DIV/0!</v>
      </c>
      <c r="AF594" s="199"/>
      <c r="AG594" s="199"/>
      <c r="AH594" s="199"/>
      <c r="AI594" s="178"/>
    </row>
    <row r="595" spans="1:35" s="161" customFormat="1" ht="15.75" customHeight="1" hidden="1">
      <c r="A595" s="155"/>
      <c r="B595" s="155"/>
      <c r="C595" s="179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6"/>
      <c r="P595" s="177"/>
      <c r="Q595" s="177"/>
      <c r="R595" s="177"/>
      <c r="S595" s="177"/>
      <c r="T595" s="177"/>
      <c r="U595" s="175"/>
      <c r="V595" s="175"/>
      <c r="W595" s="175"/>
      <c r="X595" s="175"/>
      <c r="Y595" s="176"/>
      <c r="Z595" s="177"/>
      <c r="AA595" s="177"/>
      <c r="AB595" s="177"/>
      <c r="AC595" s="175"/>
      <c r="AD595" s="175"/>
      <c r="AE595" s="414" t="e">
        <f t="shared" si="64"/>
        <v>#DIV/0!</v>
      </c>
      <c r="AF595" s="175"/>
      <c r="AG595" s="175"/>
      <c r="AH595" s="175"/>
      <c r="AI595" s="178"/>
    </row>
    <row r="596" spans="1:35" s="299" customFormat="1" ht="18.75" customHeight="1" hidden="1">
      <c r="A596" s="147"/>
      <c r="B596" s="147"/>
      <c r="C596" s="162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5"/>
      <c r="Z596" s="206"/>
      <c r="AA596" s="206"/>
      <c r="AB596" s="206"/>
      <c r="AC596" s="204"/>
      <c r="AD596" s="204"/>
      <c r="AE596" s="414" t="e">
        <f t="shared" si="64"/>
        <v>#DIV/0!</v>
      </c>
      <c r="AF596" s="204"/>
      <c r="AG596" s="204"/>
      <c r="AH596" s="204"/>
      <c r="AI596" s="207"/>
    </row>
    <row r="597" spans="1:35" s="161" customFormat="1" ht="14.25" customHeight="1" hidden="1">
      <c r="A597" s="141"/>
      <c r="B597" s="141"/>
      <c r="C597" s="179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6"/>
      <c r="P597" s="177"/>
      <c r="Q597" s="177"/>
      <c r="R597" s="177"/>
      <c r="S597" s="177"/>
      <c r="T597" s="177"/>
      <c r="U597" s="175"/>
      <c r="V597" s="175"/>
      <c r="W597" s="175"/>
      <c r="X597" s="175"/>
      <c r="Y597" s="176"/>
      <c r="Z597" s="177"/>
      <c r="AA597" s="177"/>
      <c r="AB597" s="177"/>
      <c r="AC597" s="175"/>
      <c r="AD597" s="175"/>
      <c r="AE597" s="414" t="e">
        <f t="shared" si="64"/>
        <v>#DIV/0!</v>
      </c>
      <c r="AF597" s="175"/>
      <c r="AG597" s="175"/>
      <c r="AH597" s="175"/>
      <c r="AI597" s="178"/>
    </row>
    <row r="598" spans="1:35" s="161" customFormat="1" ht="12.75" customHeight="1" hidden="1">
      <c r="A598" s="141"/>
      <c r="B598" s="141"/>
      <c r="C598" s="30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6"/>
      <c r="P598" s="177"/>
      <c r="Q598" s="177"/>
      <c r="R598" s="177"/>
      <c r="S598" s="177"/>
      <c r="T598" s="177"/>
      <c r="U598" s="175"/>
      <c r="V598" s="175"/>
      <c r="W598" s="175"/>
      <c r="X598" s="175"/>
      <c r="Y598" s="176"/>
      <c r="Z598" s="177"/>
      <c r="AA598" s="177"/>
      <c r="AB598" s="177"/>
      <c r="AC598" s="175"/>
      <c r="AD598" s="175"/>
      <c r="AE598" s="414" t="e">
        <f t="shared" si="64"/>
        <v>#DIV/0!</v>
      </c>
      <c r="AF598" s="175"/>
      <c r="AG598" s="175"/>
      <c r="AH598" s="175"/>
      <c r="AI598" s="178"/>
    </row>
    <row r="599" spans="1:35" s="161" customFormat="1" ht="33.75" customHeight="1" hidden="1">
      <c r="A599" s="141"/>
      <c r="B599" s="146"/>
      <c r="C599" s="233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205"/>
      <c r="Z599" s="206"/>
      <c r="AA599" s="206"/>
      <c r="AB599" s="206"/>
      <c r="AC599" s="199"/>
      <c r="AD599" s="199"/>
      <c r="AE599" s="414" t="e">
        <f t="shared" si="64"/>
        <v>#DIV/0!</v>
      </c>
      <c r="AF599" s="199"/>
      <c r="AG599" s="199"/>
      <c r="AH599" s="199"/>
      <c r="AI599" s="178"/>
    </row>
    <row r="600" spans="1:35" s="161" customFormat="1" ht="12.75" customHeight="1" hidden="1">
      <c r="A600" s="141"/>
      <c r="B600" s="141"/>
      <c r="C600" s="179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6"/>
      <c r="P600" s="177"/>
      <c r="Q600" s="177"/>
      <c r="R600" s="177"/>
      <c r="S600" s="177"/>
      <c r="T600" s="177"/>
      <c r="U600" s="175"/>
      <c r="V600" s="175"/>
      <c r="W600" s="175"/>
      <c r="X600" s="175"/>
      <c r="Y600" s="176"/>
      <c r="Z600" s="177"/>
      <c r="AA600" s="177"/>
      <c r="AB600" s="177"/>
      <c r="AC600" s="175"/>
      <c r="AD600" s="175"/>
      <c r="AE600" s="414" t="e">
        <f t="shared" si="64"/>
        <v>#DIV/0!</v>
      </c>
      <c r="AF600" s="175"/>
      <c r="AG600" s="175"/>
      <c r="AH600" s="175"/>
      <c r="AI600" s="178"/>
    </row>
    <row r="601" spans="1:35" s="299" customFormat="1" ht="16.5" customHeight="1" hidden="1">
      <c r="A601" s="147"/>
      <c r="B601" s="147"/>
      <c r="C601" s="162"/>
      <c r="D601" s="204"/>
      <c r="E601" s="204"/>
      <c r="F601" s="204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5"/>
      <c r="Z601" s="206"/>
      <c r="AA601" s="206"/>
      <c r="AB601" s="206"/>
      <c r="AC601" s="204"/>
      <c r="AD601" s="204"/>
      <c r="AE601" s="414" t="e">
        <f t="shared" si="64"/>
        <v>#DIV/0!</v>
      </c>
      <c r="AF601" s="204"/>
      <c r="AG601" s="204"/>
      <c r="AH601" s="204"/>
      <c r="AI601" s="207"/>
    </row>
    <row r="602" spans="1:35" s="161" customFormat="1" ht="12.75" customHeight="1" hidden="1">
      <c r="A602" s="141"/>
      <c r="B602" s="141"/>
      <c r="C602" s="179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6"/>
      <c r="P602" s="177"/>
      <c r="Q602" s="177"/>
      <c r="R602" s="177"/>
      <c r="S602" s="177"/>
      <c r="T602" s="177"/>
      <c r="U602" s="175"/>
      <c r="V602" s="175"/>
      <c r="W602" s="175"/>
      <c r="X602" s="175"/>
      <c r="Y602" s="176"/>
      <c r="Z602" s="177"/>
      <c r="AA602" s="177"/>
      <c r="AB602" s="177"/>
      <c r="AC602" s="175"/>
      <c r="AD602" s="175"/>
      <c r="AE602" s="414" t="e">
        <f t="shared" si="64"/>
        <v>#DIV/0!</v>
      </c>
      <c r="AF602" s="175"/>
      <c r="AG602" s="175"/>
      <c r="AH602" s="175"/>
      <c r="AI602" s="178"/>
    </row>
    <row r="603" spans="1:35" s="173" customFormat="1" ht="31.5" customHeight="1" hidden="1">
      <c r="A603" s="155"/>
      <c r="B603" s="155"/>
      <c r="C603" s="179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71"/>
      <c r="P603" s="170"/>
      <c r="Q603" s="170"/>
      <c r="R603" s="170"/>
      <c r="S603" s="170"/>
      <c r="T603" s="170"/>
      <c r="U603" s="166"/>
      <c r="V603" s="166"/>
      <c r="W603" s="166"/>
      <c r="X603" s="166"/>
      <c r="Y603" s="171"/>
      <c r="Z603" s="170"/>
      <c r="AA603" s="170"/>
      <c r="AB603" s="170"/>
      <c r="AC603" s="166"/>
      <c r="AD603" s="166"/>
      <c r="AE603" s="414" t="e">
        <f t="shared" si="64"/>
        <v>#DIV/0!</v>
      </c>
      <c r="AF603" s="166"/>
      <c r="AG603" s="166"/>
      <c r="AH603" s="166"/>
      <c r="AI603" s="172"/>
    </row>
    <row r="604" spans="1:35" s="173" customFormat="1" ht="13.5" customHeight="1" hidden="1">
      <c r="A604" s="155"/>
      <c r="B604" s="155"/>
      <c r="C604" s="179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71"/>
      <c r="P604" s="170"/>
      <c r="Q604" s="170"/>
      <c r="R604" s="170"/>
      <c r="S604" s="170"/>
      <c r="T604" s="170"/>
      <c r="U604" s="166"/>
      <c r="V604" s="166"/>
      <c r="W604" s="166"/>
      <c r="X604" s="166"/>
      <c r="Y604" s="171"/>
      <c r="Z604" s="170"/>
      <c r="AA604" s="170"/>
      <c r="AB604" s="170"/>
      <c r="AC604" s="166"/>
      <c r="AD604" s="166"/>
      <c r="AE604" s="414" t="e">
        <f t="shared" si="64"/>
        <v>#DIV/0!</v>
      </c>
      <c r="AF604" s="166"/>
      <c r="AG604" s="166"/>
      <c r="AH604" s="166"/>
      <c r="AI604" s="172"/>
    </row>
    <row r="605" spans="1:35" s="173" customFormat="1" ht="12.75" customHeight="1" hidden="1">
      <c r="A605" s="155"/>
      <c r="B605" s="155"/>
      <c r="C605" s="179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71"/>
      <c r="P605" s="170"/>
      <c r="Q605" s="170"/>
      <c r="R605" s="170"/>
      <c r="S605" s="170"/>
      <c r="T605" s="170"/>
      <c r="U605" s="166"/>
      <c r="V605" s="166"/>
      <c r="W605" s="166"/>
      <c r="X605" s="166"/>
      <c r="Y605" s="171"/>
      <c r="Z605" s="170"/>
      <c r="AA605" s="170"/>
      <c r="AB605" s="170"/>
      <c r="AC605" s="166"/>
      <c r="AD605" s="166"/>
      <c r="AE605" s="414" t="e">
        <f t="shared" si="64"/>
        <v>#DIV/0!</v>
      </c>
      <c r="AF605" s="166"/>
      <c r="AG605" s="166"/>
      <c r="AH605" s="166"/>
      <c r="AI605" s="172"/>
    </row>
    <row r="606" spans="1:35" s="173" customFormat="1" ht="12.75" customHeight="1" hidden="1">
      <c r="A606" s="155"/>
      <c r="B606" s="155"/>
      <c r="C606" s="179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71"/>
      <c r="P606" s="170"/>
      <c r="Q606" s="170"/>
      <c r="R606" s="170"/>
      <c r="S606" s="170"/>
      <c r="T606" s="170"/>
      <c r="U606" s="166"/>
      <c r="V606" s="166"/>
      <c r="W606" s="166"/>
      <c r="X606" s="166"/>
      <c r="Y606" s="171"/>
      <c r="Z606" s="170"/>
      <c r="AA606" s="170"/>
      <c r="AB606" s="170"/>
      <c r="AC606" s="166"/>
      <c r="AD606" s="166"/>
      <c r="AE606" s="414" t="e">
        <f t="shared" si="64"/>
        <v>#DIV/0!</v>
      </c>
      <c r="AF606" s="166"/>
      <c r="AG606" s="166"/>
      <c r="AH606" s="166"/>
      <c r="AI606" s="172"/>
    </row>
    <row r="607" spans="1:35" s="173" customFormat="1" ht="37.5" customHeight="1" hidden="1">
      <c r="A607" s="155"/>
      <c r="B607" s="155"/>
      <c r="C607" s="179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71"/>
      <c r="P607" s="170"/>
      <c r="Q607" s="170"/>
      <c r="R607" s="170"/>
      <c r="S607" s="170"/>
      <c r="T607" s="170"/>
      <c r="U607" s="166"/>
      <c r="V607" s="166"/>
      <c r="W607" s="166"/>
      <c r="X607" s="166"/>
      <c r="Y607" s="171"/>
      <c r="Z607" s="170"/>
      <c r="AA607" s="170"/>
      <c r="AB607" s="170"/>
      <c r="AC607" s="166"/>
      <c r="AD607" s="166"/>
      <c r="AE607" s="414" t="e">
        <f t="shared" si="64"/>
        <v>#DIV/0!</v>
      </c>
      <c r="AF607" s="166"/>
      <c r="AG607" s="166"/>
      <c r="AH607" s="166"/>
      <c r="AI607" s="172"/>
    </row>
    <row r="608" spans="1:35" s="161" customFormat="1" ht="12.75" customHeight="1" hidden="1">
      <c r="A608" s="141"/>
      <c r="B608" s="141"/>
      <c r="C608" s="30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6"/>
      <c r="P608" s="177"/>
      <c r="Q608" s="177"/>
      <c r="R608" s="177"/>
      <c r="S608" s="177"/>
      <c r="T608" s="177"/>
      <c r="U608" s="175"/>
      <c r="V608" s="175"/>
      <c r="W608" s="175"/>
      <c r="X608" s="175"/>
      <c r="Y608" s="176"/>
      <c r="Z608" s="177"/>
      <c r="AA608" s="177"/>
      <c r="AB608" s="177"/>
      <c r="AC608" s="175"/>
      <c r="AD608" s="175"/>
      <c r="AE608" s="414" t="e">
        <f t="shared" si="64"/>
        <v>#DIV/0!</v>
      </c>
      <c r="AF608" s="175"/>
      <c r="AG608" s="175"/>
      <c r="AH608" s="175"/>
      <c r="AI608" s="178"/>
    </row>
    <row r="609" spans="1:35" s="161" customFormat="1" ht="12.75" customHeight="1" hidden="1">
      <c r="A609" s="141"/>
      <c r="B609" s="141"/>
      <c r="C609" s="30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6"/>
      <c r="P609" s="177"/>
      <c r="Q609" s="177"/>
      <c r="R609" s="177"/>
      <c r="S609" s="177"/>
      <c r="T609" s="177"/>
      <c r="U609" s="175"/>
      <c r="V609" s="175"/>
      <c r="W609" s="175"/>
      <c r="X609" s="175"/>
      <c r="Y609" s="176"/>
      <c r="Z609" s="177"/>
      <c r="AA609" s="177"/>
      <c r="AB609" s="177"/>
      <c r="AC609" s="175"/>
      <c r="AD609" s="175"/>
      <c r="AE609" s="414" t="e">
        <f t="shared" si="64"/>
        <v>#DIV/0!</v>
      </c>
      <c r="AF609" s="175"/>
      <c r="AG609" s="175"/>
      <c r="AH609" s="175"/>
      <c r="AI609" s="178"/>
    </row>
    <row r="610" spans="1:35" s="161" customFormat="1" ht="12.75" customHeight="1" hidden="1">
      <c r="A610" s="141"/>
      <c r="B610" s="141"/>
      <c r="C610" s="30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6"/>
      <c r="P610" s="177"/>
      <c r="Q610" s="177"/>
      <c r="R610" s="177"/>
      <c r="S610" s="177"/>
      <c r="T610" s="177"/>
      <c r="U610" s="175"/>
      <c r="V610" s="175"/>
      <c r="W610" s="175"/>
      <c r="X610" s="175"/>
      <c r="Y610" s="176"/>
      <c r="Z610" s="177"/>
      <c r="AA610" s="177"/>
      <c r="AB610" s="177"/>
      <c r="AC610" s="175"/>
      <c r="AD610" s="175"/>
      <c r="AE610" s="414" t="e">
        <f t="shared" si="64"/>
        <v>#DIV/0!</v>
      </c>
      <c r="AF610" s="175"/>
      <c r="AG610" s="175"/>
      <c r="AH610" s="175"/>
      <c r="AI610" s="178"/>
    </row>
    <row r="611" spans="1:35" s="161" customFormat="1" ht="15.75" customHeight="1" hidden="1">
      <c r="A611" s="155"/>
      <c r="B611" s="155"/>
      <c r="C611" s="179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6"/>
      <c r="P611" s="177"/>
      <c r="Q611" s="177"/>
      <c r="R611" s="177"/>
      <c r="S611" s="177"/>
      <c r="T611" s="177"/>
      <c r="U611" s="175"/>
      <c r="V611" s="175"/>
      <c r="W611" s="175"/>
      <c r="X611" s="175"/>
      <c r="Y611" s="176"/>
      <c r="Z611" s="177"/>
      <c r="AA611" s="177"/>
      <c r="AB611" s="177"/>
      <c r="AC611" s="175"/>
      <c r="AD611" s="175"/>
      <c r="AE611" s="414" t="e">
        <f t="shared" si="64"/>
        <v>#DIV/0!</v>
      </c>
      <c r="AF611" s="175"/>
      <c r="AG611" s="175"/>
      <c r="AH611" s="175"/>
      <c r="AI611" s="178"/>
    </row>
    <row r="612" spans="1:35" s="161" customFormat="1" ht="22.5" customHeight="1" hidden="1">
      <c r="A612" s="146"/>
      <c r="B612" s="146"/>
      <c r="C612" s="233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210"/>
      <c r="P612" s="211"/>
      <c r="Q612" s="211"/>
      <c r="R612" s="211"/>
      <c r="S612" s="211"/>
      <c r="T612" s="211"/>
      <c r="U612" s="199"/>
      <c r="V612" s="199"/>
      <c r="W612" s="199"/>
      <c r="X612" s="199"/>
      <c r="Y612" s="210"/>
      <c r="Z612" s="211"/>
      <c r="AA612" s="211"/>
      <c r="AB612" s="211"/>
      <c r="AC612" s="199"/>
      <c r="AD612" s="199"/>
      <c r="AE612" s="414" t="e">
        <f t="shared" si="64"/>
        <v>#DIV/0!</v>
      </c>
      <c r="AF612" s="199"/>
      <c r="AG612" s="199"/>
      <c r="AH612" s="199"/>
      <c r="AI612" s="178"/>
    </row>
    <row r="613" spans="1:35" s="161" customFormat="1" ht="15.75" customHeight="1" hidden="1">
      <c r="A613" s="155"/>
      <c r="B613" s="155"/>
      <c r="C613" s="179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6"/>
      <c r="P613" s="177"/>
      <c r="Q613" s="177"/>
      <c r="R613" s="177"/>
      <c r="S613" s="177"/>
      <c r="T613" s="177"/>
      <c r="U613" s="175"/>
      <c r="V613" s="175"/>
      <c r="W613" s="175"/>
      <c r="X613" s="175"/>
      <c r="Y613" s="176"/>
      <c r="Z613" s="177"/>
      <c r="AA613" s="177"/>
      <c r="AB613" s="177"/>
      <c r="AC613" s="175"/>
      <c r="AD613" s="175"/>
      <c r="AE613" s="414" t="e">
        <f t="shared" si="64"/>
        <v>#DIV/0!</v>
      </c>
      <c r="AF613" s="175"/>
      <c r="AG613" s="175"/>
      <c r="AH613" s="175"/>
      <c r="AI613" s="178"/>
    </row>
    <row r="614" spans="1:35" s="161" customFormat="1" ht="22.5" customHeight="1" hidden="1">
      <c r="A614" s="146"/>
      <c r="B614" s="146"/>
      <c r="C614" s="233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210"/>
      <c r="P614" s="211"/>
      <c r="Q614" s="211"/>
      <c r="R614" s="211"/>
      <c r="S614" s="211"/>
      <c r="T614" s="211"/>
      <c r="U614" s="199"/>
      <c r="V614" s="199"/>
      <c r="W614" s="199"/>
      <c r="X614" s="199"/>
      <c r="Y614" s="210"/>
      <c r="Z614" s="211"/>
      <c r="AA614" s="211"/>
      <c r="AB614" s="211"/>
      <c r="AC614" s="199"/>
      <c r="AD614" s="199"/>
      <c r="AE614" s="414" t="e">
        <f t="shared" si="64"/>
        <v>#DIV/0!</v>
      </c>
      <c r="AF614" s="199"/>
      <c r="AG614" s="199"/>
      <c r="AH614" s="199"/>
      <c r="AI614" s="178"/>
    </row>
    <row r="615" spans="1:35" s="161" customFormat="1" ht="12" customHeight="1" hidden="1">
      <c r="A615" s="141"/>
      <c r="B615" s="141"/>
      <c r="C615" s="156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6"/>
      <c r="P615" s="177"/>
      <c r="Q615" s="177"/>
      <c r="R615" s="177"/>
      <c r="S615" s="177"/>
      <c r="T615" s="177"/>
      <c r="U615" s="175"/>
      <c r="V615" s="175"/>
      <c r="W615" s="175"/>
      <c r="X615" s="175"/>
      <c r="Y615" s="176"/>
      <c r="Z615" s="177"/>
      <c r="AA615" s="177"/>
      <c r="AB615" s="177"/>
      <c r="AC615" s="175"/>
      <c r="AD615" s="175"/>
      <c r="AE615" s="414" t="e">
        <f t="shared" si="64"/>
        <v>#DIV/0!</v>
      </c>
      <c r="AF615" s="175"/>
      <c r="AG615" s="175"/>
      <c r="AH615" s="175"/>
      <c r="AI615" s="178"/>
    </row>
    <row r="616" spans="1:35" s="161" customFormat="1" ht="12" customHeight="1" hidden="1">
      <c r="A616" s="141"/>
      <c r="B616" s="141"/>
      <c r="C616" s="179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6"/>
      <c r="P616" s="177"/>
      <c r="Q616" s="177"/>
      <c r="R616" s="177"/>
      <c r="S616" s="177"/>
      <c r="T616" s="177"/>
      <c r="U616" s="175"/>
      <c r="V616" s="175"/>
      <c r="W616" s="175"/>
      <c r="X616" s="175"/>
      <c r="Y616" s="176"/>
      <c r="Z616" s="177"/>
      <c r="AA616" s="177"/>
      <c r="AB616" s="177"/>
      <c r="AC616" s="175"/>
      <c r="AD616" s="175"/>
      <c r="AE616" s="414" t="e">
        <f t="shared" si="64"/>
        <v>#DIV/0!</v>
      </c>
      <c r="AF616" s="175"/>
      <c r="AG616" s="175"/>
      <c r="AH616" s="175"/>
      <c r="AI616" s="178"/>
    </row>
    <row r="617" spans="1:35" s="161" customFormat="1" ht="12.75" customHeight="1" hidden="1">
      <c r="A617" s="141"/>
      <c r="B617" s="141"/>
      <c r="C617" s="179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6"/>
      <c r="P617" s="177"/>
      <c r="Q617" s="177"/>
      <c r="R617" s="177"/>
      <c r="S617" s="177"/>
      <c r="T617" s="177"/>
      <c r="U617" s="175"/>
      <c r="V617" s="175"/>
      <c r="W617" s="175"/>
      <c r="X617" s="175"/>
      <c r="Y617" s="176"/>
      <c r="Z617" s="177"/>
      <c r="AA617" s="177"/>
      <c r="AB617" s="177"/>
      <c r="AC617" s="175"/>
      <c r="AD617" s="175"/>
      <c r="AE617" s="414" t="e">
        <f t="shared" si="64"/>
        <v>#DIV/0!</v>
      </c>
      <c r="AF617" s="175"/>
      <c r="AG617" s="175"/>
      <c r="AH617" s="175"/>
      <c r="AI617" s="178"/>
    </row>
    <row r="618" spans="1:35" s="161" customFormat="1" ht="12" customHeight="1" hidden="1">
      <c r="A618" s="141"/>
      <c r="B618" s="141"/>
      <c r="C618" s="30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6"/>
      <c r="P618" s="177"/>
      <c r="Q618" s="177"/>
      <c r="R618" s="177"/>
      <c r="S618" s="177"/>
      <c r="T618" s="177"/>
      <c r="U618" s="175"/>
      <c r="V618" s="175"/>
      <c r="W618" s="175"/>
      <c r="X618" s="175"/>
      <c r="Y618" s="176"/>
      <c r="Z618" s="177"/>
      <c r="AA618" s="177"/>
      <c r="AB618" s="177"/>
      <c r="AC618" s="175"/>
      <c r="AD618" s="175"/>
      <c r="AE618" s="414" t="e">
        <f t="shared" si="64"/>
        <v>#DIV/0!</v>
      </c>
      <c r="AF618" s="175"/>
      <c r="AG618" s="175"/>
      <c r="AH618" s="175"/>
      <c r="AI618" s="178"/>
    </row>
    <row r="619" spans="1:35" s="161" customFormat="1" ht="27" customHeight="1" hidden="1">
      <c r="A619" s="141"/>
      <c r="B619" s="141"/>
      <c r="C619" s="30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6"/>
      <c r="P619" s="177"/>
      <c r="Q619" s="177"/>
      <c r="R619" s="177"/>
      <c r="S619" s="177"/>
      <c r="T619" s="177"/>
      <c r="U619" s="175"/>
      <c r="V619" s="175"/>
      <c r="W619" s="175"/>
      <c r="X619" s="175"/>
      <c r="Y619" s="176"/>
      <c r="Z619" s="177"/>
      <c r="AA619" s="177"/>
      <c r="AB619" s="177"/>
      <c r="AC619" s="175"/>
      <c r="AD619" s="175"/>
      <c r="AE619" s="414" t="e">
        <f t="shared" si="64"/>
        <v>#DIV/0!</v>
      </c>
      <c r="AF619" s="175"/>
      <c r="AG619" s="175"/>
      <c r="AH619" s="175"/>
      <c r="AI619" s="178"/>
    </row>
    <row r="620" spans="1:35" s="161" customFormat="1" ht="12.75" customHeight="1" hidden="1">
      <c r="A620" s="141"/>
      <c r="B620" s="141"/>
      <c r="C620" s="179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6"/>
      <c r="P620" s="177"/>
      <c r="Q620" s="177"/>
      <c r="R620" s="177"/>
      <c r="S620" s="177"/>
      <c r="T620" s="177"/>
      <c r="U620" s="175"/>
      <c r="V620" s="175"/>
      <c r="W620" s="175"/>
      <c r="X620" s="175"/>
      <c r="Y620" s="176"/>
      <c r="Z620" s="177"/>
      <c r="AA620" s="177"/>
      <c r="AB620" s="177"/>
      <c r="AC620" s="175"/>
      <c r="AD620" s="175"/>
      <c r="AE620" s="414" t="e">
        <f t="shared" si="64"/>
        <v>#DIV/0!</v>
      </c>
      <c r="AF620" s="175"/>
      <c r="AG620" s="175"/>
      <c r="AH620" s="175"/>
      <c r="AI620" s="178"/>
    </row>
    <row r="621" spans="1:35" s="161" customFormat="1" ht="21" customHeight="1" hidden="1">
      <c r="A621" s="155"/>
      <c r="B621" s="155"/>
      <c r="C621" s="179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6"/>
      <c r="P621" s="177"/>
      <c r="Q621" s="177"/>
      <c r="R621" s="177"/>
      <c r="S621" s="177"/>
      <c r="T621" s="177"/>
      <c r="U621" s="175"/>
      <c r="V621" s="175"/>
      <c r="W621" s="175"/>
      <c r="X621" s="175"/>
      <c r="Y621" s="176"/>
      <c r="Z621" s="177"/>
      <c r="AA621" s="177"/>
      <c r="AB621" s="177"/>
      <c r="AC621" s="175"/>
      <c r="AD621" s="175"/>
      <c r="AE621" s="414" t="e">
        <f t="shared" si="64"/>
        <v>#DIV/0!</v>
      </c>
      <c r="AF621" s="175"/>
      <c r="AG621" s="175"/>
      <c r="AH621" s="175"/>
      <c r="AI621" s="178"/>
    </row>
    <row r="622" spans="1:35" s="161" customFormat="1" ht="13.5" customHeight="1" hidden="1">
      <c r="A622" s="195"/>
      <c r="B622" s="195"/>
      <c r="C622" s="223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210"/>
      <c r="P622" s="211"/>
      <c r="Q622" s="211"/>
      <c r="R622" s="211"/>
      <c r="S622" s="211"/>
      <c r="T622" s="211"/>
      <c r="U622" s="199"/>
      <c r="V622" s="199"/>
      <c r="W622" s="199"/>
      <c r="X622" s="199"/>
      <c r="Y622" s="210"/>
      <c r="Z622" s="211"/>
      <c r="AA622" s="211"/>
      <c r="AB622" s="211"/>
      <c r="AC622" s="199"/>
      <c r="AD622" s="199"/>
      <c r="AE622" s="414" t="e">
        <f t="shared" si="64"/>
        <v>#DIV/0!</v>
      </c>
      <c r="AF622" s="199"/>
      <c r="AG622" s="199"/>
      <c r="AH622" s="199"/>
      <c r="AI622" s="178"/>
    </row>
    <row r="623" spans="1:35" s="161" customFormat="1" ht="13.5" customHeight="1" hidden="1">
      <c r="A623" s="155"/>
      <c r="B623" s="141"/>
      <c r="C623" s="156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6"/>
      <c r="P623" s="177"/>
      <c r="Q623" s="177"/>
      <c r="R623" s="177"/>
      <c r="S623" s="177"/>
      <c r="T623" s="177"/>
      <c r="U623" s="175"/>
      <c r="V623" s="175"/>
      <c r="W623" s="175"/>
      <c r="X623" s="175"/>
      <c r="Y623" s="176"/>
      <c r="Z623" s="177"/>
      <c r="AA623" s="177"/>
      <c r="AB623" s="177"/>
      <c r="AC623" s="175"/>
      <c r="AD623" s="175"/>
      <c r="AE623" s="414" t="e">
        <f t="shared" si="64"/>
        <v>#DIV/0!</v>
      </c>
      <c r="AF623" s="175"/>
      <c r="AG623" s="175"/>
      <c r="AH623" s="175"/>
      <c r="AI623" s="178"/>
    </row>
    <row r="624" spans="1:35" s="161" customFormat="1" ht="13.5" customHeight="1" hidden="1">
      <c r="A624" s="155"/>
      <c r="B624" s="155"/>
      <c r="C624" s="156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6"/>
      <c r="P624" s="177"/>
      <c r="Q624" s="177"/>
      <c r="R624" s="177"/>
      <c r="S624" s="177"/>
      <c r="T624" s="177"/>
      <c r="U624" s="175"/>
      <c r="V624" s="175"/>
      <c r="W624" s="175"/>
      <c r="X624" s="175"/>
      <c r="Y624" s="176"/>
      <c r="Z624" s="177"/>
      <c r="AA624" s="177"/>
      <c r="AB624" s="177"/>
      <c r="AC624" s="175"/>
      <c r="AD624" s="175"/>
      <c r="AE624" s="414" t="e">
        <f t="shared" si="64"/>
        <v>#DIV/0!</v>
      </c>
      <c r="AF624" s="175"/>
      <c r="AG624" s="175"/>
      <c r="AH624" s="175"/>
      <c r="AI624" s="178"/>
    </row>
    <row r="625" spans="1:35" s="161" customFormat="1" ht="13.5" customHeight="1" hidden="1">
      <c r="A625" s="155"/>
      <c r="B625" s="141"/>
      <c r="C625" s="30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6"/>
      <c r="P625" s="177"/>
      <c r="Q625" s="177"/>
      <c r="R625" s="177"/>
      <c r="S625" s="177"/>
      <c r="T625" s="177"/>
      <c r="U625" s="175"/>
      <c r="V625" s="175"/>
      <c r="W625" s="175"/>
      <c r="X625" s="175"/>
      <c r="Y625" s="176"/>
      <c r="Z625" s="177"/>
      <c r="AA625" s="177"/>
      <c r="AB625" s="177"/>
      <c r="AC625" s="175"/>
      <c r="AD625" s="175"/>
      <c r="AE625" s="414" t="e">
        <f t="shared" si="64"/>
        <v>#DIV/0!</v>
      </c>
      <c r="AF625" s="175"/>
      <c r="AG625" s="175"/>
      <c r="AH625" s="175"/>
      <c r="AI625" s="178"/>
    </row>
    <row r="626" spans="1:35" s="161" customFormat="1" ht="13.5" customHeight="1" hidden="1">
      <c r="A626" s="155"/>
      <c r="B626" s="155"/>
      <c r="C626" s="179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6"/>
      <c r="P626" s="177"/>
      <c r="Q626" s="177"/>
      <c r="R626" s="177"/>
      <c r="S626" s="177"/>
      <c r="T626" s="177"/>
      <c r="U626" s="175"/>
      <c r="V626" s="175"/>
      <c r="W626" s="175"/>
      <c r="X626" s="175"/>
      <c r="Y626" s="176"/>
      <c r="Z626" s="177"/>
      <c r="AA626" s="177"/>
      <c r="AB626" s="177"/>
      <c r="AC626" s="175"/>
      <c r="AD626" s="175"/>
      <c r="AE626" s="414" t="e">
        <f t="shared" si="64"/>
        <v>#DIV/0!</v>
      </c>
      <c r="AF626" s="175"/>
      <c r="AG626" s="175"/>
      <c r="AH626" s="175"/>
      <c r="AI626" s="178"/>
    </row>
    <row r="627" spans="1:35" s="161" customFormat="1" ht="13.5" customHeight="1" hidden="1">
      <c r="A627" s="155"/>
      <c r="B627" s="141"/>
      <c r="C627" s="30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6"/>
      <c r="P627" s="177"/>
      <c r="Q627" s="177"/>
      <c r="R627" s="177"/>
      <c r="S627" s="177"/>
      <c r="T627" s="177"/>
      <c r="U627" s="175"/>
      <c r="V627" s="175"/>
      <c r="W627" s="175"/>
      <c r="X627" s="175"/>
      <c r="Y627" s="176"/>
      <c r="Z627" s="177"/>
      <c r="AA627" s="177"/>
      <c r="AB627" s="177"/>
      <c r="AC627" s="175"/>
      <c r="AD627" s="175"/>
      <c r="AE627" s="414" t="e">
        <f t="shared" si="64"/>
        <v>#DIV/0!</v>
      </c>
      <c r="AF627" s="175"/>
      <c r="AG627" s="175"/>
      <c r="AH627" s="175"/>
      <c r="AI627" s="178"/>
    </row>
    <row r="628" spans="1:35" s="161" customFormat="1" ht="13.5" customHeight="1" hidden="1">
      <c r="A628" s="155"/>
      <c r="B628" s="141"/>
      <c r="C628" s="30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6"/>
      <c r="P628" s="177"/>
      <c r="Q628" s="177"/>
      <c r="R628" s="177"/>
      <c r="S628" s="177"/>
      <c r="T628" s="177"/>
      <c r="U628" s="175"/>
      <c r="V628" s="175"/>
      <c r="W628" s="175"/>
      <c r="X628" s="175"/>
      <c r="Y628" s="176"/>
      <c r="Z628" s="177"/>
      <c r="AA628" s="177"/>
      <c r="AB628" s="177"/>
      <c r="AC628" s="175"/>
      <c r="AD628" s="175"/>
      <c r="AE628" s="414" t="e">
        <f t="shared" si="64"/>
        <v>#DIV/0!</v>
      </c>
      <c r="AF628" s="175"/>
      <c r="AG628" s="175"/>
      <c r="AH628" s="175"/>
      <c r="AI628" s="178"/>
    </row>
    <row r="629" spans="1:35" s="161" customFormat="1" ht="13.5" customHeight="1" hidden="1">
      <c r="A629" s="155"/>
      <c r="B629" s="155"/>
      <c r="C629" s="179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6"/>
      <c r="P629" s="177"/>
      <c r="Q629" s="177"/>
      <c r="R629" s="177"/>
      <c r="S629" s="177"/>
      <c r="T629" s="177"/>
      <c r="U629" s="175"/>
      <c r="V629" s="175"/>
      <c r="W629" s="175"/>
      <c r="X629" s="175"/>
      <c r="Y629" s="176"/>
      <c r="Z629" s="177"/>
      <c r="AA629" s="177"/>
      <c r="AB629" s="177"/>
      <c r="AC629" s="175"/>
      <c r="AD629" s="175"/>
      <c r="AE629" s="414" t="e">
        <f t="shared" si="64"/>
        <v>#DIV/0!</v>
      </c>
      <c r="AF629" s="175"/>
      <c r="AG629" s="175"/>
      <c r="AH629" s="175"/>
      <c r="AI629" s="178"/>
    </row>
    <row r="630" spans="1:35" s="161" customFormat="1" ht="13.5" customHeight="1" hidden="1">
      <c r="A630" s="155"/>
      <c r="B630" s="155"/>
      <c r="C630" s="179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6"/>
      <c r="P630" s="177"/>
      <c r="Q630" s="177"/>
      <c r="R630" s="177"/>
      <c r="S630" s="177"/>
      <c r="T630" s="177"/>
      <c r="U630" s="175"/>
      <c r="V630" s="175"/>
      <c r="W630" s="175"/>
      <c r="X630" s="175"/>
      <c r="Y630" s="176"/>
      <c r="Z630" s="177"/>
      <c r="AA630" s="177"/>
      <c r="AB630" s="177"/>
      <c r="AC630" s="175"/>
      <c r="AD630" s="175"/>
      <c r="AE630" s="414" t="e">
        <f t="shared" si="64"/>
        <v>#DIV/0!</v>
      </c>
      <c r="AF630" s="175"/>
      <c r="AG630" s="175"/>
      <c r="AH630" s="175"/>
      <c r="AI630" s="178"/>
    </row>
    <row r="631" spans="1:35" s="161" customFormat="1" ht="15.75" customHeight="1" hidden="1">
      <c r="A631" s="155"/>
      <c r="B631" s="155"/>
      <c r="C631" s="179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6"/>
      <c r="P631" s="177"/>
      <c r="Q631" s="177"/>
      <c r="R631" s="177"/>
      <c r="S631" s="177"/>
      <c r="T631" s="177"/>
      <c r="U631" s="175"/>
      <c r="V631" s="175"/>
      <c r="W631" s="175"/>
      <c r="X631" s="175"/>
      <c r="Y631" s="176"/>
      <c r="Z631" s="177"/>
      <c r="AA631" s="177"/>
      <c r="AB631" s="177"/>
      <c r="AC631" s="175"/>
      <c r="AD631" s="175"/>
      <c r="AE631" s="414" t="e">
        <f t="shared" si="64"/>
        <v>#DIV/0!</v>
      </c>
      <c r="AF631" s="175"/>
      <c r="AG631" s="175"/>
      <c r="AH631" s="175"/>
      <c r="AI631" s="178"/>
    </row>
    <row r="632" spans="1:35" s="299" customFormat="1" ht="18.75" customHeight="1" hidden="1">
      <c r="A632" s="147"/>
      <c r="B632" s="147"/>
      <c r="C632" s="162"/>
      <c r="D632" s="204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5"/>
      <c r="Z632" s="206"/>
      <c r="AA632" s="206"/>
      <c r="AB632" s="206"/>
      <c r="AC632" s="204"/>
      <c r="AD632" s="204"/>
      <c r="AE632" s="414" t="e">
        <f t="shared" si="64"/>
        <v>#DIV/0!</v>
      </c>
      <c r="AF632" s="204"/>
      <c r="AG632" s="204"/>
      <c r="AH632" s="204"/>
      <c r="AI632" s="207"/>
    </row>
    <row r="633" spans="1:35" s="161" customFormat="1" ht="15.75" customHeight="1" hidden="1">
      <c r="A633" s="155"/>
      <c r="B633" s="155"/>
      <c r="C633" s="179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6"/>
      <c r="P633" s="177"/>
      <c r="Q633" s="177"/>
      <c r="R633" s="177"/>
      <c r="S633" s="177"/>
      <c r="T633" s="177"/>
      <c r="U633" s="175"/>
      <c r="V633" s="175"/>
      <c r="W633" s="175"/>
      <c r="X633" s="175"/>
      <c r="Y633" s="176"/>
      <c r="Z633" s="177"/>
      <c r="AA633" s="177"/>
      <c r="AB633" s="177"/>
      <c r="AC633" s="175"/>
      <c r="AD633" s="175"/>
      <c r="AE633" s="414" t="e">
        <f t="shared" si="64"/>
        <v>#DIV/0!</v>
      </c>
      <c r="AF633" s="175"/>
      <c r="AG633" s="175"/>
      <c r="AH633" s="175"/>
      <c r="AI633" s="178"/>
    </row>
    <row r="634" spans="1:35" s="173" customFormat="1" ht="15.75" customHeight="1" hidden="1">
      <c r="A634" s="155"/>
      <c r="B634" s="155"/>
      <c r="C634" s="179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71"/>
      <c r="P634" s="170"/>
      <c r="Q634" s="170"/>
      <c r="R634" s="170"/>
      <c r="S634" s="170"/>
      <c r="T634" s="170"/>
      <c r="U634" s="166"/>
      <c r="V634" s="166"/>
      <c r="W634" s="166"/>
      <c r="X634" s="166"/>
      <c r="Y634" s="171"/>
      <c r="Z634" s="170"/>
      <c r="AA634" s="170"/>
      <c r="AB634" s="170"/>
      <c r="AC634" s="166"/>
      <c r="AD634" s="166"/>
      <c r="AE634" s="414" t="e">
        <f t="shared" si="64"/>
        <v>#DIV/0!</v>
      </c>
      <c r="AF634" s="166"/>
      <c r="AG634" s="166"/>
      <c r="AH634" s="166"/>
      <c r="AI634" s="172"/>
    </row>
    <row r="635" spans="1:35" s="173" customFormat="1" ht="54.75" customHeight="1" hidden="1">
      <c r="A635" s="155"/>
      <c r="B635" s="155"/>
      <c r="C635" s="179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71"/>
      <c r="P635" s="170"/>
      <c r="Q635" s="170"/>
      <c r="R635" s="170"/>
      <c r="S635" s="170"/>
      <c r="T635" s="170"/>
      <c r="U635" s="166"/>
      <c r="V635" s="166"/>
      <c r="W635" s="166"/>
      <c r="X635" s="166"/>
      <c r="Y635" s="171"/>
      <c r="Z635" s="170"/>
      <c r="AA635" s="170"/>
      <c r="AB635" s="170"/>
      <c r="AC635" s="166"/>
      <c r="AD635" s="166"/>
      <c r="AE635" s="414" t="e">
        <f t="shared" si="64"/>
        <v>#DIV/0!</v>
      </c>
      <c r="AF635" s="166"/>
      <c r="AG635" s="166"/>
      <c r="AH635" s="166"/>
      <c r="AI635" s="172"/>
    </row>
    <row r="636" spans="1:35" s="145" customFormat="1" ht="18.75" customHeight="1" hidden="1">
      <c r="A636" s="141"/>
      <c r="B636" s="147"/>
      <c r="C636" s="162"/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5"/>
      <c r="Z636" s="206"/>
      <c r="AA636" s="206"/>
      <c r="AB636" s="206"/>
      <c r="AC636" s="204"/>
      <c r="AD636" s="204"/>
      <c r="AE636" s="414" t="e">
        <f t="shared" si="64"/>
        <v>#DIV/0!</v>
      </c>
      <c r="AF636" s="204"/>
      <c r="AG636" s="204"/>
      <c r="AH636" s="204"/>
      <c r="AI636" s="178"/>
    </row>
    <row r="637" spans="1:35" s="173" customFormat="1" ht="54.75" customHeight="1" hidden="1">
      <c r="A637" s="155"/>
      <c r="B637" s="155"/>
      <c r="C637" s="179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71"/>
      <c r="P637" s="170"/>
      <c r="Q637" s="170"/>
      <c r="R637" s="170"/>
      <c r="S637" s="170"/>
      <c r="T637" s="170"/>
      <c r="U637" s="166"/>
      <c r="V637" s="166"/>
      <c r="W637" s="166"/>
      <c r="X637" s="166"/>
      <c r="Y637" s="171"/>
      <c r="Z637" s="170"/>
      <c r="AA637" s="170"/>
      <c r="AB637" s="170"/>
      <c r="AC637" s="166"/>
      <c r="AD637" s="166"/>
      <c r="AE637" s="414" t="e">
        <f t="shared" si="64"/>
        <v>#DIV/0!</v>
      </c>
      <c r="AF637" s="166"/>
      <c r="AG637" s="166"/>
      <c r="AH637" s="166"/>
      <c r="AI637" s="172"/>
    </row>
    <row r="638" spans="1:35" s="145" customFormat="1" ht="15.75" customHeight="1" hidden="1">
      <c r="A638" s="141"/>
      <c r="B638" s="147"/>
      <c r="C638" s="162"/>
      <c r="D638" s="204"/>
      <c r="E638" s="204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5"/>
      <c r="Z638" s="206"/>
      <c r="AA638" s="206"/>
      <c r="AB638" s="206"/>
      <c r="AC638" s="204"/>
      <c r="AD638" s="204"/>
      <c r="AE638" s="414" t="e">
        <f t="shared" si="64"/>
        <v>#DIV/0!</v>
      </c>
      <c r="AF638" s="204"/>
      <c r="AG638" s="204"/>
      <c r="AH638" s="204"/>
      <c r="AI638" s="178"/>
    </row>
    <row r="639" spans="1:35" s="173" customFormat="1" ht="15.75" customHeight="1" hidden="1">
      <c r="A639" s="155"/>
      <c r="B639" s="155"/>
      <c r="C639" s="179"/>
      <c r="D639" s="309"/>
      <c r="E639" s="309"/>
      <c r="F639" s="309"/>
      <c r="G639" s="309"/>
      <c r="H639" s="309"/>
      <c r="I639" s="309"/>
      <c r="J639" s="158"/>
      <c r="K639" s="158"/>
      <c r="L639" s="158"/>
      <c r="M639" s="158"/>
      <c r="N639" s="158"/>
      <c r="O639" s="219"/>
      <c r="P639" s="158"/>
      <c r="Q639" s="158"/>
      <c r="R639" s="158"/>
      <c r="S639" s="158"/>
      <c r="T639" s="158"/>
      <c r="U639" s="158"/>
      <c r="V639" s="158"/>
      <c r="W639" s="158"/>
      <c r="X639" s="158"/>
      <c r="Y639" s="171"/>
      <c r="Z639" s="170"/>
      <c r="AA639" s="170"/>
      <c r="AB639" s="170"/>
      <c r="AC639" s="158"/>
      <c r="AD639" s="158"/>
      <c r="AE639" s="414" t="e">
        <f t="shared" si="64"/>
        <v>#DIV/0!</v>
      </c>
      <c r="AF639" s="158"/>
      <c r="AG639" s="158"/>
      <c r="AH639" s="158"/>
      <c r="AI639" s="172"/>
    </row>
    <row r="640" spans="1:35" s="173" customFormat="1" ht="15.75" customHeight="1" hidden="1">
      <c r="A640" s="155"/>
      <c r="B640" s="155"/>
      <c r="C640" s="179"/>
      <c r="D640" s="309"/>
      <c r="E640" s="309"/>
      <c r="F640" s="309"/>
      <c r="G640" s="309"/>
      <c r="H640" s="309"/>
      <c r="I640" s="158"/>
      <c r="J640" s="158"/>
      <c r="K640" s="158"/>
      <c r="L640" s="158"/>
      <c r="M640" s="158"/>
      <c r="N640" s="158"/>
      <c r="O640" s="219"/>
      <c r="P640" s="158"/>
      <c r="Q640" s="158"/>
      <c r="R640" s="158"/>
      <c r="S640" s="158"/>
      <c r="T640" s="158"/>
      <c r="U640" s="158"/>
      <c r="V640" s="158"/>
      <c r="W640" s="158"/>
      <c r="X640" s="158"/>
      <c r="Y640" s="171"/>
      <c r="Z640" s="170"/>
      <c r="AA640" s="170"/>
      <c r="AB640" s="170"/>
      <c r="AC640" s="158"/>
      <c r="AD640" s="158"/>
      <c r="AE640" s="414" t="e">
        <f t="shared" si="64"/>
        <v>#DIV/0!</v>
      </c>
      <c r="AF640" s="158"/>
      <c r="AG640" s="158"/>
      <c r="AH640" s="158"/>
      <c r="AI640" s="172"/>
    </row>
    <row r="641" spans="1:35" s="161" customFormat="1" ht="15.75" customHeight="1" hidden="1">
      <c r="A641" s="155"/>
      <c r="B641" s="155"/>
      <c r="C641" s="179"/>
      <c r="D641" s="310"/>
      <c r="E641" s="310"/>
      <c r="F641" s="310"/>
      <c r="G641" s="310"/>
      <c r="H641" s="310"/>
      <c r="I641" s="311"/>
      <c r="J641" s="310"/>
      <c r="K641" s="310"/>
      <c r="L641" s="310"/>
      <c r="M641" s="310"/>
      <c r="N641" s="310"/>
      <c r="O641" s="207"/>
      <c r="P641" s="310"/>
      <c r="Q641" s="310"/>
      <c r="R641" s="310"/>
      <c r="S641" s="310"/>
      <c r="T641" s="310"/>
      <c r="U641" s="310"/>
      <c r="V641" s="310"/>
      <c r="W641" s="310"/>
      <c r="X641" s="310"/>
      <c r="Y641" s="272"/>
      <c r="Z641" s="273"/>
      <c r="AA641" s="273"/>
      <c r="AB641" s="273"/>
      <c r="AC641" s="310"/>
      <c r="AD641" s="310"/>
      <c r="AE641" s="414" t="e">
        <f t="shared" si="64"/>
        <v>#DIV/0!</v>
      </c>
      <c r="AF641" s="310"/>
      <c r="AG641" s="310"/>
      <c r="AH641" s="310"/>
      <c r="AI641" s="178"/>
    </row>
    <row r="642" spans="1:35" s="173" customFormat="1" ht="72" customHeight="1" hidden="1">
      <c r="A642" s="155"/>
      <c r="B642" s="155"/>
      <c r="C642" s="179"/>
      <c r="D642" s="166"/>
      <c r="E642" s="166"/>
      <c r="F642" s="166"/>
      <c r="G642" s="166"/>
      <c r="H642" s="166"/>
      <c r="I642" s="311"/>
      <c r="J642" s="166"/>
      <c r="K642" s="166"/>
      <c r="L642" s="166"/>
      <c r="M642" s="166"/>
      <c r="N642" s="171"/>
      <c r="P642" s="170"/>
      <c r="Q642" s="170"/>
      <c r="R642" s="170"/>
      <c r="S642" s="170"/>
      <c r="T642" s="170"/>
      <c r="U642" s="166"/>
      <c r="V642" s="166"/>
      <c r="W642" s="166"/>
      <c r="X642" s="166"/>
      <c r="Y642" s="171"/>
      <c r="Z642" s="170"/>
      <c r="AA642" s="170"/>
      <c r="AB642" s="170"/>
      <c r="AC642" s="166"/>
      <c r="AD642" s="166"/>
      <c r="AE642" s="414" t="e">
        <f t="shared" si="64"/>
        <v>#DIV/0!</v>
      </c>
      <c r="AF642" s="166"/>
      <c r="AG642" s="166"/>
      <c r="AH642" s="166"/>
      <c r="AI642" s="172"/>
    </row>
    <row r="643" spans="1:35" s="173" customFormat="1" ht="57" customHeight="1" hidden="1">
      <c r="A643" s="155"/>
      <c r="B643" s="155"/>
      <c r="C643" s="179"/>
      <c r="D643" s="309"/>
      <c r="E643" s="309"/>
      <c r="F643" s="309"/>
      <c r="G643" s="309"/>
      <c r="H643" s="309"/>
      <c r="I643" s="158"/>
      <c r="J643" s="166"/>
      <c r="K643" s="166"/>
      <c r="L643" s="166"/>
      <c r="M643" s="166"/>
      <c r="N643" s="171"/>
      <c r="P643" s="170"/>
      <c r="Q643" s="170"/>
      <c r="R643" s="170"/>
      <c r="S643" s="170"/>
      <c r="T643" s="170"/>
      <c r="U643" s="166"/>
      <c r="V643" s="166"/>
      <c r="W643" s="166"/>
      <c r="X643" s="166"/>
      <c r="Y643" s="171"/>
      <c r="Z643" s="170"/>
      <c r="AA643" s="170"/>
      <c r="AB643" s="170"/>
      <c r="AC643" s="166"/>
      <c r="AD643" s="166"/>
      <c r="AE643" s="414" t="e">
        <f aca="true" t="shared" si="65" ref="AE643:AE658">SUM(AD643/AC643)</f>
        <v>#DIV/0!</v>
      </c>
      <c r="AF643" s="166"/>
      <c r="AG643" s="166"/>
      <c r="AH643" s="166"/>
      <c r="AI643" s="172"/>
    </row>
    <row r="644" spans="1:35" s="173" customFormat="1" ht="22.5" customHeight="1" hidden="1">
      <c r="A644" s="155"/>
      <c r="B644" s="155"/>
      <c r="C644" s="179"/>
      <c r="D644" s="309"/>
      <c r="E644" s="309"/>
      <c r="F644" s="309"/>
      <c r="G644" s="309"/>
      <c r="H644" s="309"/>
      <c r="I644" s="158"/>
      <c r="J644" s="166"/>
      <c r="K644" s="166"/>
      <c r="L644" s="166"/>
      <c r="M644" s="166"/>
      <c r="N644" s="171"/>
      <c r="P644" s="170"/>
      <c r="Q644" s="170"/>
      <c r="R644" s="170"/>
      <c r="S644" s="170"/>
      <c r="T644" s="170"/>
      <c r="U644" s="166"/>
      <c r="V644" s="166"/>
      <c r="W644" s="166"/>
      <c r="X644" s="166"/>
      <c r="Y644" s="171"/>
      <c r="Z644" s="170"/>
      <c r="AA644" s="170"/>
      <c r="AB644" s="170"/>
      <c r="AC644" s="166"/>
      <c r="AD644" s="166"/>
      <c r="AE644" s="414" t="e">
        <f t="shared" si="65"/>
        <v>#DIV/0!</v>
      </c>
      <c r="AF644" s="166"/>
      <c r="AG644" s="166"/>
      <c r="AH644" s="166"/>
      <c r="AI644" s="172"/>
    </row>
    <row r="645" spans="1:35" s="173" customFormat="1" ht="57" customHeight="1" hidden="1">
      <c r="A645" s="155"/>
      <c r="B645" s="155"/>
      <c r="C645" s="179"/>
      <c r="D645" s="309"/>
      <c r="E645" s="309"/>
      <c r="F645" s="309"/>
      <c r="G645" s="309"/>
      <c r="H645" s="309"/>
      <c r="I645" s="158"/>
      <c r="J645" s="166"/>
      <c r="K645" s="166"/>
      <c r="L645" s="166"/>
      <c r="M645" s="166"/>
      <c r="N645" s="171"/>
      <c r="P645" s="170"/>
      <c r="Q645" s="170"/>
      <c r="R645" s="170"/>
      <c r="S645" s="170"/>
      <c r="T645" s="170"/>
      <c r="U645" s="166"/>
      <c r="V645" s="166"/>
      <c r="W645" s="166"/>
      <c r="X645" s="166"/>
      <c r="Y645" s="171"/>
      <c r="Z645" s="170"/>
      <c r="AA645" s="170"/>
      <c r="AB645" s="170"/>
      <c r="AC645" s="166"/>
      <c r="AD645" s="166"/>
      <c r="AE645" s="414" t="e">
        <f t="shared" si="65"/>
        <v>#DIV/0!</v>
      </c>
      <c r="AF645" s="166"/>
      <c r="AG645" s="166"/>
      <c r="AH645" s="166"/>
      <c r="AI645" s="172"/>
    </row>
    <row r="646" spans="1:35" s="173" customFormat="1" ht="40.5" customHeight="1" hidden="1">
      <c r="A646" s="155"/>
      <c r="B646" s="155"/>
      <c r="C646" s="179"/>
      <c r="D646" s="309"/>
      <c r="E646" s="309"/>
      <c r="F646" s="309"/>
      <c r="G646" s="309"/>
      <c r="H646" s="309"/>
      <c r="I646" s="158"/>
      <c r="J646" s="166"/>
      <c r="K646" s="166"/>
      <c r="L646" s="166"/>
      <c r="M646" s="166"/>
      <c r="N646" s="171"/>
      <c r="P646" s="170"/>
      <c r="Q646" s="170"/>
      <c r="R646" s="170"/>
      <c r="S646" s="170"/>
      <c r="T646" s="170"/>
      <c r="U646" s="166"/>
      <c r="V646" s="166"/>
      <c r="W646" s="166"/>
      <c r="X646" s="166"/>
      <c r="Y646" s="171"/>
      <c r="Z646" s="170"/>
      <c r="AA646" s="170"/>
      <c r="AB646" s="170"/>
      <c r="AC646" s="166"/>
      <c r="AD646" s="166"/>
      <c r="AE646" s="414" t="e">
        <f t="shared" si="65"/>
        <v>#DIV/0!</v>
      </c>
      <c r="AF646" s="166"/>
      <c r="AG646" s="166"/>
      <c r="AH646" s="166"/>
      <c r="AI646" s="172"/>
    </row>
    <row r="647" spans="1:35" s="173" customFormat="1" ht="52.5" customHeight="1" hidden="1">
      <c r="A647" s="155"/>
      <c r="B647" s="155"/>
      <c r="C647" s="179"/>
      <c r="D647" s="309"/>
      <c r="E647" s="309"/>
      <c r="F647" s="309"/>
      <c r="G647" s="309"/>
      <c r="H647" s="309"/>
      <c r="I647" s="158"/>
      <c r="J647" s="166"/>
      <c r="K647" s="166"/>
      <c r="L647" s="166"/>
      <c r="M647" s="166"/>
      <c r="N647" s="171"/>
      <c r="P647" s="170"/>
      <c r="Q647" s="170"/>
      <c r="R647" s="170"/>
      <c r="S647" s="170"/>
      <c r="T647" s="170"/>
      <c r="U647" s="166"/>
      <c r="V647" s="166"/>
      <c r="W647" s="166"/>
      <c r="X647" s="166"/>
      <c r="Y647" s="171"/>
      <c r="Z647" s="170"/>
      <c r="AA647" s="170"/>
      <c r="AB647" s="170"/>
      <c r="AC647" s="166"/>
      <c r="AD647" s="166"/>
      <c r="AE647" s="414" t="e">
        <f t="shared" si="65"/>
        <v>#DIV/0!</v>
      </c>
      <c r="AF647" s="166"/>
      <c r="AG647" s="166"/>
      <c r="AH647" s="166"/>
      <c r="AI647" s="172"/>
    </row>
    <row r="648" spans="1:35" s="173" customFormat="1" ht="18" customHeight="1">
      <c r="A648" s="155"/>
      <c r="B648" s="155" t="s">
        <v>108</v>
      </c>
      <c r="C648" s="179" t="s">
        <v>214</v>
      </c>
      <c r="D648" s="309"/>
      <c r="E648" s="309"/>
      <c r="F648" s="309"/>
      <c r="G648" s="309"/>
      <c r="H648" s="309"/>
      <c r="I648" s="158"/>
      <c r="J648" s="166"/>
      <c r="K648" s="166"/>
      <c r="L648" s="166"/>
      <c r="M648" s="166"/>
      <c r="N648" s="171"/>
      <c r="P648" s="170"/>
      <c r="Q648" s="170"/>
      <c r="R648" s="170"/>
      <c r="S648" s="170"/>
      <c r="T648" s="170"/>
      <c r="U648" s="166"/>
      <c r="V648" s="166"/>
      <c r="W648" s="166"/>
      <c r="X648" s="166"/>
      <c r="Y648" s="171"/>
      <c r="Z648" s="170"/>
      <c r="AA648" s="170"/>
      <c r="AB648" s="170"/>
      <c r="AC648" s="166">
        <v>0</v>
      </c>
      <c r="AD648" s="166">
        <v>0</v>
      </c>
      <c r="AE648" s="452" t="s">
        <v>225</v>
      </c>
      <c r="AF648" s="166"/>
      <c r="AG648" s="166"/>
      <c r="AH648" s="166"/>
      <c r="AI648" s="172"/>
    </row>
    <row r="649" spans="1:35" s="173" customFormat="1" ht="18.75" customHeight="1">
      <c r="A649" s="155"/>
      <c r="B649" s="155" t="s">
        <v>161</v>
      </c>
      <c r="C649" s="179" t="s">
        <v>163</v>
      </c>
      <c r="D649" s="309"/>
      <c r="E649" s="309"/>
      <c r="F649" s="309"/>
      <c r="G649" s="309"/>
      <c r="H649" s="309"/>
      <c r="I649" s="158"/>
      <c r="J649" s="166"/>
      <c r="K649" s="166"/>
      <c r="L649" s="166"/>
      <c r="M649" s="166"/>
      <c r="N649" s="171"/>
      <c r="P649" s="170"/>
      <c r="Q649" s="170"/>
      <c r="R649" s="170"/>
      <c r="S649" s="170"/>
      <c r="T649" s="170"/>
      <c r="U649" s="166">
        <v>7698</v>
      </c>
      <c r="V649" s="166">
        <v>7698</v>
      </c>
      <c r="W649" s="166"/>
      <c r="X649" s="166"/>
      <c r="Y649" s="171"/>
      <c r="Z649" s="170"/>
      <c r="AA649" s="170"/>
      <c r="AB649" s="170"/>
      <c r="AC649" s="166">
        <f aca="true" t="shared" si="66" ref="AC649:AC658">SUM(U649-AA649+AB649)</f>
        <v>7698</v>
      </c>
      <c r="AD649" s="166">
        <v>12408</v>
      </c>
      <c r="AE649" s="414">
        <f t="shared" si="65"/>
        <v>1.6118472330475448</v>
      </c>
      <c r="AF649" s="166">
        <v>7698</v>
      </c>
      <c r="AG649" s="166"/>
      <c r="AH649" s="166"/>
      <c r="AI649" s="172"/>
    </row>
    <row r="650" spans="1:35" s="173" customFormat="1" ht="18.75" customHeight="1">
      <c r="A650" s="155"/>
      <c r="B650" s="155" t="s">
        <v>183</v>
      </c>
      <c r="C650" s="179" t="s">
        <v>207</v>
      </c>
      <c r="D650" s="309"/>
      <c r="E650" s="309"/>
      <c r="F650" s="309"/>
      <c r="G650" s="309"/>
      <c r="H650" s="309"/>
      <c r="I650" s="158"/>
      <c r="J650" s="166"/>
      <c r="K650" s="166"/>
      <c r="L650" s="166"/>
      <c r="M650" s="166"/>
      <c r="N650" s="171"/>
      <c r="P650" s="170"/>
      <c r="Q650" s="170"/>
      <c r="R650" s="170"/>
      <c r="S650" s="170"/>
      <c r="T650" s="170"/>
      <c r="U650" s="166"/>
      <c r="V650" s="166"/>
      <c r="W650" s="166"/>
      <c r="X650" s="166"/>
      <c r="Y650" s="171"/>
      <c r="Z650" s="170"/>
      <c r="AA650" s="170"/>
      <c r="AB650" s="170"/>
      <c r="AC650" s="166">
        <v>0</v>
      </c>
      <c r="AD650" s="166">
        <v>6855</v>
      </c>
      <c r="AE650" s="452" t="s">
        <v>225</v>
      </c>
      <c r="AF650" s="166"/>
      <c r="AG650" s="166"/>
      <c r="AH650" s="166"/>
      <c r="AI650" s="172"/>
    </row>
    <row r="651" spans="1:35" s="173" customFormat="1" ht="18.75" customHeight="1">
      <c r="A651" s="155"/>
      <c r="B651" s="155" t="s">
        <v>109</v>
      </c>
      <c r="C651" s="179" t="s">
        <v>88</v>
      </c>
      <c r="D651" s="309"/>
      <c r="E651" s="309"/>
      <c r="F651" s="309"/>
      <c r="G651" s="309"/>
      <c r="H651" s="309"/>
      <c r="I651" s="158"/>
      <c r="J651" s="166"/>
      <c r="K651" s="166"/>
      <c r="L651" s="166"/>
      <c r="M651" s="166"/>
      <c r="N651" s="171"/>
      <c r="P651" s="170"/>
      <c r="Q651" s="170"/>
      <c r="R651" s="170"/>
      <c r="S651" s="170"/>
      <c r="T651" s="170"/>
      <c r="U651" s="166"/>
      <c r="V651" s="166"/>
      <c r="W651" s="166"/>
      <c r="X651" s="166"/>
      <c r="Y651" s="171"/>
      <c r="Z651" s="170"/>
      <c r="AA651" s="170"/>
      <c r="AB651" s="170"/>
      <c r="AC651" s="166">
        <v>0</v>
      </c>
      <c r="AD651" s="166">
        <v>3057</v>
      </c>
      <c r="AE651" s="452" t="s">
        <v>225</v>
      </c>
      <c r="AF651" s="166"/>
      <c r="AG651" s="166"/>
      <c r="AH651" s="166"/>
      <c r="AI651" s="172"/>
    </row>
    <row r="652" spans="1:35" s="173" customFormat="1" ht="51" customHeight="1">
      <c r="A652" s="155"/>
      <c r="B652" s="155" t="s">
        <v>111</v>
      </c>
      <c r="C652" s="156" t="s">
        <v>194</v>
      </c>
      <c r="D652" s="309"/>
      <c r="E652" s="309"/>
      <c r="F652" s="309"/>
      <c r="G652" s="309"/>
      <c r="H652" s="309"/>
      <c r="I652" s="158"/>
      <c r="J652" s="166"/>
      <c r="K652" s="166"/>
      <c r="L652" s="166"/>
      <c r="M652" s="166"/>
      <c r="N652" s="171"/>
      <c r="P652" s="170"/>
      <c r="Q652" s="170"/>
      <c r="R652" s="170"/>
      <c r="S652" s="170"/>
      <c r="T652" s="170"/>
      <c r="U652" s="166">
        <v>0</v>
      </c>
      <c r="V652" s="166">
        <v>0</v>
      </c>
      <c r="W652" s="166"/>
      <c r="X652" s="166"/>
      <c r="Y652" s="171"/>
      <c r="Z652" s="170"/>
      <c r="AA652" s="170"/>
      <c r="AB652" s="170">
        <v>1467</v>
      </c>
      <c r="AC652" s="166">
        <f t="shared" si="66"/>
        <v>1467</v>
      </c>
      <c r="AD652" s="166">
        <v>1467</v>
      </c>
      <c r="AE652" s="414">
        <f t="shared" si="65"/>
        <v>1</v>
      </c>
      <c r="AF652" s="166">
        <v>0</v>
      </c>
      <c r="AG652" s="166">
        <v>1467</v>
      </c>
      <c r="AH652" s="166"/>
      <c r="AI652" s="172"/>
    </row>
    <row r="653" spans="1:35" s="173" customFormat="1" ht="52.5" customHeight="1">
      <c r="A653" s="155"/>
      <c r="B653" s="180" t="s">
        <v>144</v>
      </c>
      <c r="C653" s="181" t="s">
        <v>145</v>
      </c>
      <c r="D653" s="309"/>
      <c r="E653" s="309"/>
      <c r="F653" s="309"/>
      <c r="G653" s="309"/>
      <c r="H653" s="309"/>
      <c r="I653" s="158"/>
      <c r="J653" s="166"/>
      <c r="K653" s="166"/>
      <c r="L653" s="166"/>
      <c r="M653" s="166"/>
      <c r="N653" s="171"/>
      <c r="P653" s="170"/>
      <c r="Q653" s="170"/>
      <c r="R653" s="170"/>
      <c r="S653" s="170"/>
      <c r="T653" s="170"/>
      <c r="U653" s="166">
        <v>10500</v>
      </c>
      <c r="V653" s="166">
        <v>10500</v>
      </c>
      <c r="W653" s="166"/>
      <c r="X653" s="166"/>
      <c r="Y653" s="171"/>
      <c r="Z653" s="170"/>
      <c r="AA653" s="170"/>
      <c r="AB653" s="170"/>
      <c r="AC653" s="166">
        <f t="shared" si="66"/>
        <v>10500</v>
      </c>
      <c r="AD653" s="166">
        <v>10500</v>
      </c>
      <c r="AE653" s="414">
        <f t="shared" si="65"/>
        <v>1</v>
      </c>
      <c r="AF653" s="166">
        <v>10500</v>
      </c>
      <c r="AG653" s="166"/>
      <c r="AH653" s="166"/>
      <c r="AI653" s="172"/>
    </row>
    <row r="654" spans="1:35" s="173" customFormat="1" ht="33" customHeight="1">
      <c r="A654" s="155"/>
      <c r="B654" s="180" t="s">
        <v>189</v>
      </c>
      <c r="C654" s="156" t="s">
        <v>180</v>
      </c>
      <c r="D654" s="309"/>
      <c r="E654" s="309"/>
      <c r="F654" s="309"/>
      <c r="G654" s="309"/>
      <c r="H654" s="309"/>
      <c r="I654" s="158"/>
      <c r="J654" s="166"/>
      <c r="K654" s="166"/>
      <c r="L654" s="166"/>
      <c r="M654" s="166"/>
      <c r="N654" s="171"/>
      <c r="P654" s="170"/>
      <c r="Q654" s="170"/>
      <c r="R654" s="170"/>
      <c r="S654" s="170"/>
      <c r="T654" s="170"/>
      <c r="U654" s="166">
        <v>1397</v>
      </c>
      <c r="V654" s="166">
        <v>1397</v>
      </c>
      <c r="W654" s="166"/>
      <c r="X654" s="166"/>
      <c r="Y654" s="171"/>
      <c r="Z654" s="170"/>
      <c r="AA654" s="170"/>
      <c r="AB654" s="170"/>
      <c r="AC654" s="166">
        <f t="shared" si="66"/>
        <v>1397</v>
      </c>
      <c r="AD654" s="166">
        <v>1397</v>
      </c>
      <c r="AE654" s="414">
        <f t="shared" si="65"/>
        <v>1</v>
      </c>
      <c r="AF654" s="166">
        <v>1397</v>
      </c>
      <c r="AG654" s="166"/>
      <c r="AH654" s="166"/>
      <c r="AI654" s="172"/>
    </row>
    <row r="655" spans="1:35" s="173" customFormat="1" ht="50.25" customHeight="1">
      <c r="A655" s="155"/>
      <c r="B655" s="155" t="s">
        <v>154</v>
      </c>
      <c r="C655" s="179" t="s">
        <v>155</v>
      </c>
      <c r="D655" s="309"/>
      <c r="E655" s="309"/>
      <c r="F655" s="309"/>
      <c r="G655" s="309"/>
      <c r="H655" s="309"/>
      <c r="I655" s="158"/>
      <c r="J655" s="166"/>
      <c r="K655" s="166"/>
      <c r="L655" s="166"/>
      <c r="M655" s="166"/>
      <c r="N655" s="171"/>
      <c r="P655" s="170"/>
      <c r="Q655" s="170"/>
      <c r="R655" s="170"/>
      <c r="S655" s="170"/>
      <c r="T655" s="170"/>
      <c r="U655" s="166">
        <v>30000</v>
      </c>
      <c r="V655" s="166">
        <v>30000</v>
      </c>
      <c r="W655" s="166"/>
      <c r="X655" s="166"/>
      <c r="Y655" s="171"/>
      <c r="Z655" s="170"/>
      <c r="AA655" s="170"/>
      <c r="AB655" s="170"/>
      <c r="AC655" s="166">
        <f t="shared" si="66"/>
        <v>30000</v>
      </c>
      <c r="AD655" s="166">
        <v>30000</v>
      </c>
      <c r="AE655" s="414">
        <f t="shared" si="65"/>
        <v>1</v>
      </c>
      <c r="AF655" s="166">
        <v>30000</v>
      </c>
      <c r="AG655" s="166"/>
      <c r="AH655" s="166"/>
      <c r="AI655" s="172"/>
    </row>
    <row r="656" spans="1:35" s="173" customFormat="1" ht="66" customHeight="1">
      <c r="A656" s="155"/>
      <c r="B656" s="155" t="s">
        <v>142</v>
      </c>
      <c r="C656" s="179" t="s">
        <v>143</v>
      </c>
      <c r="D656" s="309"/>
      <c r="E656" s="309"/>
      <c r="F656" s="309"/>
      <c r="G656" s="309"/>
      <c r="H656" s="309"/>
      <c r="I656" s="158"/>
      <c r="J656" s="166"/>
      <c r="K656" s="166"/>
      <c r="L656" s="166"/>
      <c r="M656" s="166"/>
      <c r="N656" s="171"/>
      <c r="P656" s="170"/>
      <c r="Q656" s="170"/>
      <c r="R656" s="170"/>
      <c r="S656" s="170"/>
      <c r="T656" s="170"/>
      <c r="U656" s="166">
        <v>97138</v>
      </c>
      <c r="V656" s="166">
        <v>97138</v>
      </c>
      <c r="W656" s="166"/>
      <c r="X656" s="166"/>
      <c r="Y656" s="171"/>
      <c r="Z656" s="170"/>
      <c r="AA656" s="170"/>
      <c r="AB656" s="170"/>
      <c r="AC656" s="166">
        <f t="shared" si="66"/>
        <v>97138</v>
      </c>
      <c r="AD656" s="166">
        <v>96873</v>
      </c>
      <c r="AE656" s="414">
        <f t="shared" si="65"/>
        <v>0.9972719224196503</v>
      </c>
      <c r="AF656" s="166">
        <v>97138</v>
      </c>
      <c r="AG656" s="166"/>
      <c r="AH656" s="166"/>
      <c r="AI656" s="172"/>
    </row>
    <row r="657" spans="1:35" s="173" customFormat="1" ht="49.5" customHeight="1">
      <c r="A657" s="155"/>
      <c r="B657" s="155" t="s">
        <v>168</v>
      </c>
      <c r="C657" s="156" t="s">
        <v>127</v>
      </c>
      <c r="D657" s="309"/>
      <c r="E657" s="309"/>
      <c r="F657" s="309"/>
      <c r="G657" s="309"/>
      <c r="H657" s="309"/>
      <c r="I657" s="158"/>
      <c r="J657" s="166"/>
      <c r="K657" s="166"/>
      <c r="L657" s="166"/>
      <c r="M657" s="166"/>
      <c r="N657" s="171"/>
      <c r="P657" s="170"/>
      <c r="Q657" s="170"/>
      <c r="R657" s="170"/>
      <c r="S657" s="170"/>
      <c r="T657" s="170"/>
      <c r="U657" s="166">
        <v>85368</v>
      </c>
      <c r="V657" s="166">
        <v>85368</v>
      </c>
      <c r="W657" s="166"/>
      <c r="X657" s="166"/>
      <c r="Y657" s="171"/>
      <c r="Z657" s="170"/>
      <c r="AA657" s="170"/>
      <c r="AB657" s="170"/>
      <c r="AC657" s="166">
        <f t="shared" si="66"/>
        <v>85368</v>
      </c>
      <c r="AD657" s="166">
        <v>84423</v>
      </c>
      <c r="AE657" s="414">
        <f t="shared" si="65"/>
        <v>0.9889302783244307</v>
      </c>
      <c r="AF657" s="166">
        <v>85368</v>
      </c>
      <c r="AG657" s="166"/>
      <c r="AH657" s="166"/>
      <c r="AI657" s="172"/>
    </row>
    <row r="658" spans="1:35" s="173" customFormat="1" ht="53.25" customHeight="1">
      <c r="A658" s="155"/>
      <c r="B658" s="155" t="s">
        <v>156</v>
      </c>
      <c r="C658" s="156" t="s">
        <v>157</v>
      </c>
      <c r="D658" s="309"/>
      <c r="E658" s="309"/>
      <c r="F658" s="309"/>
      <c r="G658" s="309"/>
      <c r="H658" s="309"/>
      <c r="I658" s="158"/>
      <c r="J658" s="166"/>
      <c r="K658" s="166"/>
      <c r="L658" s="166"/>
      <c r="M658" s="166"/>
      <c r="N658" s="171"/>
      <c r="P658" s="170"/>
      <c r="Q658" s="170"/>
      <c r="R658" s="170"/>
      <c r="S658" s="170"/>
      <c r="T658" s="170"/>
      <c r="U658" s="166">
        <v>25000</v>
      </c>
      <c r="V658" s="166">
        <v>25000</v>
      </c>
      <c r="W658" s="166"/>
      <c r="X658" s="166"/>
      <c r="Y658" s="171"/>
      <c r="Z658" s="170"/>
      <c r="AA658" s="170"/>
      <c r="AB658" s="170"/>
      <c r="AC658" s="166">
        <f t="shared" si="66"/>
        <v>25000</v>
      </c>
      <c r="AD658" s="166">
        <v>25000</v>
      </c>
      <c r="AE658" s="414">
        <f t="shared" si="65"/>
        <v>1</v>
      </c>
      <c r="AF658" s="166">
        <v>25000</v>
      </c>
      <c r="AG658" s="166"/>
      <c r="AH658" s="166"/>
      <c r="AI658" s="172"/>
    </row>
    <row r="659" spans="1:35" s="145" customFormat="1" ht="22.5" customHeight="1">
      <c r="A659" s="141"/>
      <c r="B659" s="147" t="s">
        <v>137</v>
      </c>
      <c r="C659" s="162" t="s">
        <v>138</v>
      </c>
      <c r="D659" s="204"/>
      <c r="E659" s="204"/>
      <c r="F659" s="204"/>
      <c r="G659" s="204"/>
      <c r="H659" s="204"/>
      <c r="I659" s="163"/>
      <c r="J659" s="204"/>
      <c r="K659" s="204"/>
      <c r="L659" s="204"/>
      <c r="M659" s="204"/>
      <c r="N659" s="163"/>
      <c r="O659" s="308"/>
      <c r="P659" s="163"/>
      <c r="Q659" s="163"/>
      <c r="R659" s="163"/>
      <c r="S659" s="163"/>
      <c r="T659" s="163"/>
      <c r="U659" s="204">
        <f aca="true" t="shared" si="67" ref="U659:AH659">SUM(U660)</f>
        <v>21942</v>
      </c>
      <c r="V659" s="204">
        <f t="shared" si="67"/>
        <v>21942</v>
      </c>
      <c r="W659" s="204">
        <f t="shared" si="67"/>
        <v>0</v>
      </c>
      <c r="X659" s="204">
        <f t="shared" si="67"/>
        <v>0</v>
      </c>
      <c r="Y659" s="204">
        <f t="shared" si="67"/>
        <v>0</v>
      </c>
      <c r="Z659" s="204">
        <f t="shared" si="67"/>
        <v>0</v>
      </c>
      <c r="AA659" s="204">
        <f t="shared" si="67"/>
        <v>0</v>
      </c>
      <c r="AB659" s="204">
        <f t="shared" si="67"/>
        <v>0</v>
      </c>
      <c r="AC659" s="204">
        <f>SUM(AC660:AC667)</f>
        <v>21942</v>
      </c>
      <c r="AD659" s="204">
        <f>SUM(AD660:AD667)</f>
        <v>8971</v>
      </c>
      <c r="AE659" s="413">
        <f aca="true" t="shared" si="68" ref="AE659:AE664">SUM(AD659/AC659)</f>
        <v>0.40885060614346913</v>
      </c>
      <c r="AF659" s="204">
        <f t="shared" si="67"/>
        <v>21942</v>
      </c>
      <c r="AG659" s="204">
        <f t="shared" si="67"/>
        <v>0</v>
      </c>
      <c r="AH659" s="204">
        <f t="shared" si="67"/>
        <v>0</v>
      </c>
      <c r="AI659" s="178"/>
    </row>
    <row r="660" spans="1:35" s="173" customFormat="1" ht="21" customHeight="1">
      <c r="A660" s="155"/>
      <c r="B660" s="155" t="s">
        <v>107</v>
      </c>
      <c r="C660" s="179" t="s">
        <v>87</v>
      </c>
      <c r="D660" s="309"/>
      <c r="E660" s="309"/>
      <c r="F660" s="309"/>
      <c r="G660" s="309"/>
      <c r="H660" s="309"/>
      <c r="I660" s="158"/>
      <c r="J660" s="166"/>
      <c r="K660" s="166"/>
      <c r="L660" s="166"/>
      <c r="M660" s="166"/>
      <c r="N660" s="171"/>
      <c r="P660" s="170"/>
      <c r="Q660" s="170"/>
      <c r="R660" s="170"/>
      <c r="S660" s="170"/>
      <c r="T660" s="170"/>
      <c r="U660" s="166">
        <v>21942</v>
      </c>
      <c r="V660" s="166">
        <v>21942</v>
      </c>
      <c r="W660" s="166"/>
      <c r="X660" s="166"/>
      <c r="Y660" s="171"/>
      <c r="Z660" s="170"/>
      <c r="AA660" s="170"/>
      <c r="AB660" s="170"/>
      <c r="AC660" s="166">
        <f>SUM(U660-AA660+AB660)</f>
        <v>21942</v>
      </c>
      <c r="AD660" s="166">
        <v>7653</v>
      </c>
      <c r="AE660" s="414">
        <f t="shared" si="68"/>
        <v>0.34878315559201534</v>
      </c>
      <c r="AF660" s="166">
        <v>21942</v>
      </c>
      <c r="AG660" s="166"/>
      <c r="AH660" s="166"/>
      <c r="AI660" s="172"/>
    </row>
    <row r="661" spans="1:35" s="173" customFormat="1" ht="18" customHeight="1" hidden="1">
      <c r="A661" s="155"/>
      <c r="B661" s="196"/>
      <c r="C661" s="319"/>
      <c r="D661" s="338"/>
      <c r="E661" s="338"/>
      <c r="F661" s="338"/>
      <c r="G661" s="338"/>
      <c r="H661" s="338"/>
      <c r="I661" s="339"/>
      <c r="J661" s="338"/>
      <c r="K661" s="338"/>
      <c r="L661" s="338"/>
      <c r="M661" s="338"/>
      <c r="N661" s="339"/>
      <c r="O661" s="340"/>
      <c r="P661" s="339"/>
      <c r="Q661" s="339"/>
      <c r="R661" s="339"/>
      <c r="S661" s="339"/>
      <c r="T661" s="339"/>
      <c r="U661" s="338"/>
      <c r="V661" s="338"/>
      <c r="W661" s="338"/>
      <c r="X661" s="338"/>
      <c r="Y661" s="338"/>
      <c r="Z661" s="338"/>
      <c r="AA661" s="338"/>
      <c r="AB661" s="338"/>
      <c r="AC661" s="338"/>
      <c r="AD661" s="338"/>
      <c r="AE661" s="414" t="e">
        <f t="shared" si="68"/>
        <v>#DIV/0!</v>
      </c>
      <c r="AF661" s="338"/>
      <c r="AG661" s="338"/>
      <c r="AH661" s="338"/>
      <c r="AI661" s="172"/>
    </row>
    <row r="662" spans="1:35" s="173" customFormat="1" ht="41.25" customHeight="1" hidden="1">
      <c r="A662" s="155"/>
      <c r="B662" s="155"/>
      <c r="C662" s="179"/>
      <c r="D662" s="309"/>
      <c r="E662" s="309"/>
      <c r="F662" s="309"/>
      <c r="G662" s="309"/>
      <c r="H662" s="309"/>
      <c r="I662" s="158"/>
      <c r="J662" s="166"/>
      <c r="K662" s="166"/>
      <c r="L662" s="166"/>
      <c r="M662" s="166"/>
      <c r="N662" s="171"/>
      <c r="P662" s="170"/>
      <c r="Q662" s="170"/>
      <c r="R662" s="170"/>
      <c r="S662" s="170"/>
      <c r="T662" s="170"/>
      <c r="U662" s="166"/>
      <c r="V662" s="166"/>
      <c r="W662" s="166"/>
      <c r="X662" s="166"/>
      <c r="Y662" s="171"/>
      <c r="Z662" s="170"/>
      <c r="AA662" s="170"/>
      <c r="AB662" s="170"/>
      <c r="AC662" s="166"/>
      <c r="AD662" s="166"/>
      <c r="AE662" s="414" t="e">
        <f t="shared" si="68"/>
        <v>#DIV/0!</v>
      </c>
      <c r="AF662" s="166"/>
      <c r="AG662" s="166"/>
      <c r="AH662" s="166"/>
      <c r="AI662" s="172"/>
    </row>
    <row r="663" spans="1:35" s="165" customFormat="1" ht="22.5" customHeight="1" hidden="1">
      <c r="A663" s="147"/>
      <c r="B663" s="147"/>
      <c r="C663" s="148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  <c r="AA663" s="163"/>
      <c r="AB663" s="163"/>
      <c r="AC663" s="163"/>
      <c r="AD663" s="163"/>
      <c r="AE663" s="414" t="e">
        <f t="shared" si="68"/>
        <v>#DIV/0!</v>
      </c>
      <c r="AF663" s="163"/>
      <c r="AG663" s="163"/>
      <c r="AH663" s="163"/>
      <c r="AI663" s="164"/>
    </row>
    <row r="664" spans="1:35" s="173" customFormat="1" ht="34.5" customHeight="1" hidden="1">
      <c r="A664" s="155"/>
      <c r="B664" s="155"/>
      <c r="C664" s="179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71"/>
      <c r="P664" s="170"/>
      <c r="Q664" s="170"/>
      <c r="R664" s="170"/>
      <c r="S664" s="170"/>
      <c r="T664" s="170"/>
      <c r="U664" s="166"/>
      <c r="V664" s="166"/>
      <c r="W664" s="166"/>
      <c r="X664" s="166"/>
      <c r="Y664" s="171"/>
      <c r="Z664" s="170"/>
      <c r="AA664" s="170"/>
      <c r="AB664" s="170"/>
      <c r="AC664" s="166"/>
      <c r="AD664" s="166"/>
      <c r="AE664" s="414" t="e">
        <f t="shared" si="68"/>
        <v>#DIV/0!</v>
      </c>
      <c r="AF664" s="166"/>
      <c r="AG664" s="166"/>
      <c r="AH664" s="166"/>
      <c r="AI664" s="172"/>
    </row>
    <row r="665" spans="1:35" s="173" customFormat="1" ht="18" customHeight="1">
      <c r="A665" s="155"/>
      <c r="B665" s="155" t="s">
        <v>161</v>
      </c>
      <c r="C665" s="179" t="s">
        <v>215</v>
      </c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71"/>
      <c r="P665" s="170"/>
      <c r="Q665" s="170"/>
      <c r="R665" s="170"/>
      <c r="S665" s="170"/>
      <c r="T665" s="170"/>
      <c r="U665" s="166"/>
      <c r="V665" s="166"/>
      <c r="W665" s="166"/>
      <c r="X665" s="166"/>
      <c r="Y665" s="171"/>
      <c r="Z665" s="170"/>
      <c r="AA665" s="170"/>
      <c r="AB665" s="170"/>
      <c r="AC665" s="166">
        <v>0</v>
      </c>
      <c r="AD665" s="166">
        <v>600</v>
      </c>
      <c r="AE665" s="452" t="s">
        <v>225</v>
      </c>
      <c r="AF665" s="166"/>
      <c r="AG665" s="166"/>
      <c r="AH665" s="166"/>
      <c r="AI665" s="172"/>
    </row>
    <row r="666" spans="1:35" s="173" customFormat="1" ht="18" customHeight="1">
      <c r="A666" s="155"/>
      <c r="B666" s="155" t="s">
        <v>183</v>
      </c>
      <c r="C666" s="179" t="s">
        <v>207</v>
      </c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71"/>
      <c r="P666" s="170"/>
      <c r="Q666" s="170"/>
      <c r="R666" s="170"/>
      <c r="S666" s="170"/>
      <c r="T666" s="170"/>
      <c r="U666" s="166"/>
      <c r="V666" s="166"/>
      <c r="W666" s="166"/>
      <c r="X666" s="166"/>
      <c r="Y666" s="171"/>
      <c r="Z666" s="170"/>
      <c r="AA666" s="170"/>
      <c r="AB666" s="170"/>
      <c r="AC666" s="166">
        <v>0</v>
      </c>
      <c r="AD666" s="166">
        <v>686</v>
      </c>
      <c r="AE666" s="452" t="s">
        <v>225</v>
      </c>
      <c r="AF666" s="166"/>
      <c r="AG666" s="166"/>
      <c r="AH666" s="166"/>
      <c r="AI666" s="172"/>
    </row>
    <row r="667" spans="1:35" s="173" customFormat="1" ht="34.5" customHeight="1">
      <c r="A667" s="155"/>
      <c r="B667" s="155" t="s">
        <v>208</v>
      </c>
      <c r="C667" s="179" t="s">
        <v>209</v>
      </c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71"/>
      <c r="P667" s="170"/>
      <c r="Q667" s="170"/>
      <c r="R667" s="170"/>
      <c r="S667" s="170"/>
      <c r="T667" s="170"/>
      <c r="U667" s="166"/>
      <c r="V667" s="166"/>
      <c r="W667" s="166"/>
      <c r="X667" s="166"/>
      <c r="Y667" s="171"/>
      <c r="Z667" s="170"/>
      <c r="AA667" s="170"/>
      <c r="AB667" s="170"/>
      <c r="AC667" s="166">
        <v>0</v>
      </c>
      <c r="AD667" s="166">
        <v>32</v>
      </c>
      <c r="AE667" s="452" t="s">
        <v>225</v>
      </c>
      <c r="AF667" s="166"/>
      <c r="AG667" s="166"/>
      <c r="AH667" s="166"/>
      <c r="AI667" s="172"/>
    </row>
    <row r="668" spans="1:35" s="321" customFormat="1" ht="34.5" customHeight="1">
      <c r="A668" s="320"/>
      <c r="B668" s="147" t="s">
        <v>166</v>
      </c>
      <c r="C668" s="162" t="s">
        <v>12</v>
      </c>
      <c r="D668" s="204"/>
      <c r="E668" s="204"/>
      <c r="F668" s="204"/>
      <c r="G668" s="204"/>
      <c r="H668" s="204"/>
      <c r="I668" s="204"/>
      <c r="J668" s="204"/>
      <c r="K668" s="204"/>
      <c r="L668" s="204"/>
      <c r="M668" s="204"/>
      <c r="N668" s="163"/>
      <c r="O668" s="308"/>
      <c r="P668" s="163"/>
      <c r="Q668" s="163"/>
      <c r="R668" s="163"/>
      <c r="S668" s="163"/>
      <c r="T668" s="163"/>
      <c r="U668" s="204">
        <f>SUM(U669+U670)</f>
        <v>40393</v>
      </c>
      <c r="V668" s="204">
        <f aca="true" t="shared" si="69" ref="V668:AH668">SUM(V669+V670)</f>
        <v>0</v>
      </c>
      <c r="W668" s="204">
        <f t="shared" si="69"/>
        <v>40393</v>
      </c>
      <c r="X668" s="204">
        <f t="shared" si="69"/>
        <v>0</v>
      </c>
      <c r="Y668" s="204">
        <f t="shared" si="69"/>
        <v>0</v>
      </c>
      <c r="Z668" s="204">
        <f t="shared" si="69"/>
        <v>0</v>
      </c>
      <c r="AA668" s="204">
        <f t="shared" si="69"/>
        <v>0</v>
      </c>
      <c r="AB668" s="204">
        <f t="shared" si="69"/>
        <v>0</v>
      </c>
      <c r="AC668" s="204">
        <f t="shared" si="69"/>
        <v>40393</v>
      </c>
      <c r="AD668" s="204">
        <f t="shared" si="69"/>
        <v>40393</v>
      </c>
      <c r="AE668" s="413">
        <f>SUM(AD668/AC668)</f>
        <v>1</v>
      </c>
      <c r="AF668" s="204">
        <f t="shared" si="69"/>
        <v>0</v>
      </c>
      <c r="AG668" s="204">
        <f t="shared" si="69"/>
        <v>40393</v>
      </c>
      <c r="AH668" s="204">
        <f t="shared" si="69"/>
        <v>0</v>
      </c>
      <c r="AI668" s="323"/>
    </row>
    <row r="669" spans="1:35" s="173" customFormat="1" ht="34.5" customHeight="1">
      <c r="A669" s="155"/>
      <c r="B669" s="155" t="s">
        <v>104</v>
      </c>
      <c r="C669" s="179" t="s">
        <v>167</v>
      </c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71"/>
      <c r="P669" s="170"/>
      <c r="Q669" s="170"/>
      <c r="R669" s="170"/>
      <c r="S669" s="170"/>
      <c r="T669" s="170"/>
      <c r="U669" s="166">
        <v>700</v>
      </c>
      <c r="V669" s="166">
        <v>0</v>
      </c>
      <c r="W669" s="166">
        <v>700</v>
      </c>
      <c r="X669" s="166">
        <v>0</v>
      </c>
      <c r="Y669" s="171"/>
      <c r="Z669" s="170"/>
      <c r="AA669" s="170"/>
      <c r="AB669" s="170"/>
      <c r="AC669" s="166">
        <f>SUM(U669-AA669+AB669)</f>
        <v>700</v>
      </c>
      <c r="AD669" s="166">
        <v>700</v>
      </c>
      <c r="AE669" s="414">
        <f>SUM(AD669/AC669)</f>
        <v>1</v>
      </c>
      <c r="AF669" s="166"/>
      <c r="AG669" s="166">
        <v>700</v>
      </c>
      <c r="AH669" s="166"/>
      <c r="AI669" s="172"/>
    </row>
    <row r="670" spans="1:35" s="173" customFormat="1" ht="54" customHeight="1">
      <c r="A670" s="155"/>
      <c r="B670" s="155" t="s">
        <v>111</v>
      </c>
      <c r="C670" s="156" t="s">
        <v>77</v>
      </c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71"/>
      <c r="P670" s="170"/>
      <c r="Q670" s="170"/>
      <c r="R670" s="170"/>
      <c r="S670" s="170"/>
      <c r="T670" s="170"/>
      <c r="U670" s="166">
        <v>39693</v>
      </c>
      <c r="V670" s="166">
        <v>0</v>
      </c>
      <c r="W670" s="166">
        <v>39693</v>
      </c>
      <c r="X670" s="166">
        <v>0</v>
      </c>
      <c r="Y670" s="171"/>
      <c r="Z670" s="170"/>
      <c r="AA670" s="170"/>
      <c r="AB670" s="170"/>
      <c r="AC670" s="166">
        <f>SUM(U670-AA670+AB670)</f>
        <v>39693</v>
      </c>
      <c r="AD670" s="166">
        <v>39693</v>
      </c>
      <c r="AE670" s="414">
        <f>SUM(AD670/AC670)</f>
        <v>1</v>
      </c>
      <c r="AF670" s="166"/>
      <c r="AG670" s="166">
        <v>39693</v>
      </c>
      <c r="AH670" s="166"/>
      <c r="AI670" s="172"/>
    </row>
    <row r="671" spans="1:35" s="145" customFormat="1" ht="34.5" customHeight="1" thickBot="1">
      <c r="A671" s="141"/>
      <c r="B671" s="141"/>
      <c r="C671" s="224" t="s">
        <v>146</v>
      </c>
      <c r="D671" s="212"/>
      <c r="E671" s="212"/>
      <c r="F671" s="212"/>
      <c r="G671" s="212"/>
      <c r="H671" s="212"/>
      <c r="I671" s="212"/>
      <c r="J671" s="212"/>
      <c r="K671" s="212"/>
      <c r="L671" s="212"/>
      <c r="M671" s="212"/>
      <c r="N671" s="225"/>
      <c r="O671" s="343"/>
      <c r="P671" s="226"/>
      <c r="Q671" s="226"/>
      <c r="R671" s="226"/>
      <c r="S671" s="226"/>
      <c r="T671" s="226"/>
      <c r="U671" s="212">
        <f>SUM(U672)</f>
        <v>174322</v>
      </c>
      <c r="V671" s="212">
        <f aca="true" t="shared" si="70" ref="V671:AH671">SUM(V672)</f>
        <v>174322</v>
      </c>
      <c r="W671" s="212">
        <f t="shared" si="70"/>
        <v>0</v>
      </c>
      <c r="X671" s="212">
        <f t="shared" si="70"/>
        <v>0</v>
      </c>
      <c r="Y671" s="212">
        <f t="shared" si="70"/>
        <v>0</v>
      </c>
      <c r="Z671" s="212">
        <f t="shared" si="70"/>
        <v>0</v>
      </c>
      <c r="AA671" s="212">
        <f t="shared" si="70"/>
        <v>0</v>
      </c>
      <c r="AB671" s="212">
        <f t="shared" si="70"/>
        <v>0</v>
      </c>
      <c r="AC671" s="212">
        <f t="shared" si="70"/>
        <v>174322</v>
      </c>
      <c r="AD671" s="212">
        <f t="shared" si="70"/>
        <v>157397</v>
      </c>
      <c r="AE671" s="410">
        <f>SUM(AD671/AC671)</f>
        <v>0.9029095581739539</v>
      </c>
      <c r="AF671" s="212">
        <f t="shared" si="70"/>
        <v>174322</v>
      </c>
      <c r="AG671" s="212">
        <f>SUM(AG672)</f>
        <v>0</v>
      </c>
      <c r="AH671" s="212">
        <f t="shared" si="70"/>
        <v>0</v>
      </c>
      <c r="AI671" s="178"/>
    </row>
    <row r="672" spans="1:35" s="145" customFormat="1" ht="34.5" customHeight="1" thickTop="1">
      <c r="A672" s="141"/>
      <c r="B672" s="147" t="s">
        <v>147</v>
      </c>
      <c r="C672" s="162" t="s">
        <v>148</v>
      </c>
      <c r="D672" s="204"/>
      <c r="E672" s="204"/>
      <c r="F672" s="204"/>
      <c r="G672" s="204"/>
      <c r="H672" s="204"/>
      <c r="I672" s="204"/>
      <c r="J672" s="204"/>
      <c r="K672" s="204"/>
      <c r="L672" s="204"/>
      <c r="M672" s="204"/>
      <c r="N672" s="163"/>
      <c r="O672" s="308"/>
      <c r="P672" s="163"/>
      <c r="Q672" s="163"/>
      <c r="R672" s="163"/>
      <c r="S672" s="163"/>
      <c r="T672" s="163"/>
      <c r="U672" s="204">
        <f>SUM(U673+U674+U675+U676)</f>
        <v>174322</v>
      </c>
      <c r="V672" s="204">
        <f aca="true" t="shared" si="71" ref="V672:AH672">SUM(V673+V674+V675+V676)</f>
        <v>174322</v>
      </c>
      <c r="W672" s="204">
        <f t="shared" si="71"/>
        <v>0</v>
      </c>
      <c r="X672" s="204">
        <f t="shared" si="71"/>
        <v>0</v>
      </c>
      <c r="Y672" s="204">
        <f t="shared" si="71"/>
        <v>0</v>
      </c>
      <c r="Z672" s="204">
        <f t="shared" si="71"/>
        <v>0</v>
      </c>
      <c r="AA672" s="204">
        <f t="shared" si="71"/>
        <v>0</v>
      </c>
      <c r="AB672" s="204">
        <f t="shared" si="71"/>
        <v>0</v>
      </c>
      <c r="AC672" s="204">
        <f t="shared" si="71"/>
        <v>174322</v>
      </c>
      <c r="AD672" s="204">
        <f>SUM(AD673+AD674+AD675+AD676)</f>
        <v>157397</v>
      </c>
      <c r="AE672" s="413">
        <f>SUM(AD672/AC672)</f>
        <v>0.9029095581739539</v>
      </c>
      <c r="AF672" s="204">
        <f t="shared" si="71"/>
        <v>174322</v>
      </c>
      <c r="AG672" s="204">
        <f t="shared" si="71"/>
        <v>0</v>
      </c>
      <c r="AH672" s="204">
        <f t="shared" si="71"/>
        <v>0</v>
      </c>
      <c r="AI672" s="178"/>
    </row>
    <row r="673" spans="1:35" s="173" customFormat="1" ht="18" customHeight="1">
      <c r="A673" s="155"/>
      <c r="B673" s="155" t="s">
        <v>216</v>
      </c>
      <c r="C673" s="179" t="s">
        <v>207</v>
      </c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71"/>
      <c r="P673" s="170"/>
      <c r="Q673" s="170"/>
      <c r="R673" s="170"/>
      <c r="S673" s="170"/>
      <c r="T673" s="170"/>
      <c r="U673" s="166">
        <v>0</v>
      </c>
      <c r="V673" s="166">
        <v>0</v>
      </c>
      <c r="W673" s="166">
        <v>0</v>
      </c>
      <c r="X673" s="166">
        <v>0</v>
      </c>
      <c r="Y673" s="171"/>
      <c r="Z673" s="170"/>
      <c r="AA673" s="170"/>
      <c r="AB673" s="170"/>
      <c r="AC673" s="166">
        <f>SUM(U673-AA673+AB673)</f>
        <v>0</v>
      </c>
      <c r="AD673" s="166">
        <v>533</v>
      </c>
      <c r="AE673" s="452" t="s">
        <v>225</v>
      </c>
      <c r="AF673" s="166">
        <v>0</v>
      </c>
      <c r="AG673" s="166"/>
      <c r="AH673" s="166"/>
      <c r="AI673" s="172"/>
    </row>
    <row r="674" spans="1:35" s="173" customFormat="1" ht="18" customHeight="1">
      <c r="A674" s="155"/>
      <c r="B674" s="155" t="s">
        <v>217</v>
      </c>
      <c r="C674" s="156" t="s">
        <v>207</v>
      </c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71"/>
      <c r="P674" s="170"/>
      <c r="Q674" s="170"/>
      <c r="R674" s="170"/>
      <c r="S674" s="170"/>
      <c r="T674" s="170"/>
      <c r="U674" s="166">
        <v>130724</v>
      </c>
      <c r="V674" s="166">
        <v>130724</v>
      </c>
      <c r="W674" s="166">
        <v>0</v>
      </c>
      <c r="X674" s="166">
        <v>0</v>
      </c>
      <c r="Y674" s="171"/>
      <c r="Z674" s="170"/>
      <c r="AA674" s="170"/>
      <c r="AB674" s="170"/>
      <c r="AC674" s="166">
        <v>0</v>
      </c>
      <c r="AD674" s="166">
        <v>178</v>
      </c>
      <c r="AE674" s="452" t="s">
        <v>225</v>
      </c>
      <c r="AF674" s="166">
        <v>130724</v>
      </c>
      <c r="AG674" s="166"/>
      <c r="AH674" s="166"/>
      <c r="AI674" s="172"/>
    </row>
    <row r="675" spans="1:35" s="173" customFormat="1" ht="34.5" customHeight="1">
      <c r="A675" s="155"/>
      <c r="B675" s="155" t="s">
        <v>179</v>
      </c>
      <c r="C675" s="156" t="s">
        <v>180</v>
      </c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71"/>
      <c r="P675" s="170"/>
      <c r="Q675" s="170"/>
      <c r="R675" s="170"/>
      <c r="S675" s="170"/>
      <c r="T675" s="170"/>
      <c r="U675" s="166">
        <v>0</v>
      </c>
      <c r="V675" s="166">
        <v>0</v>
      </c>
      <c r="W675" s="166">
        <v>0</v>
      </c>
      <c r="X675" s="166">
        <v>0</v>
      </c>
      <c r="Y675" s="171"/>
      <c r="Z675" s="170"/>
      <c r="AA675" s="170"/>
      <c r="AB675" s="170"/>
      <c r="AC675" s="166">
        <v>130724</v>
      </c>
      <c r="AD675" s="166">
        <v>117499</v>
      </c>
      <c r="AE675" s="414">
        <f>SUM(AD675/AC675)</f>
        <v>0.8988326550595147</v>
      </c>
      <c r="AF675" s="166">
        <v>0</v>
      </c>
      <c r="AG675" s="166"/>
      <c r="AH675" s="166"/>
      <c r="AI675" s="172"/>
    </row>
    <row r="676" spans="1:35" s="173" customFormat="1" ht="35.25" customHeight="1">
      <c r="A676" s="155"/>
      <c r="B676" s="155" t="s">
        <v>181</v>
      </c>
      <c r="C676" s="156" t="s">
        <v>180</v>
      </c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71"/>
      <c r="P676" s="170"/>
      <c r="Q676" s="170"/>
      <c r="R676" s="170"/>
      <c r="S676" s="170"/>
      <c r="T676" s="170"/>
      <c r="U676" s="166">
        <v>43598</v>
      </c>
      <c r="V676" s="166">
        <v>43598</v>
      </c>
      <c r="W676" s="166">
        <v>0</v>
      </c>
      <c r="X676" s="166">
        <v>0</v>
      </c>
      <c r="Y676" s="171"/>
      <c r="Z676" s="170"/>
      <c r="AA676" s="170"/>
      <c r="AB676" s="170"/>
      <c r="AC676" s="166">
        <f>SUM(U676-AA676+AB676)</f>
        <v>43598</v>
      </c>
      <c r="AD676" s="166">
        <v>39187</v>
      </c>
      <c r="AE676" s="414">
        <f>SUM(AD676/AC676)</f>
        <v>0.8988256342034038</v>
      </c>
      <c r="AF676" s="166">
        <v>43598</v>
      </c>
      <c r="AG676" s="166"/>
      <c r="AH676" s="166"/>
      <c r="AI676" s="172"/>
    </row>
    <row r="677" spans="1:35" s="145" customFormat="1" ht="24.75" customHeight="1" thickBot="1">
      <c r="A677" s="141"/>
      <c r="B677" s="141" t="s">
        <v>0</v>
      </c>
      <c r="C677" s="142" t="s">
        <v>52</v>
      </c>
      <c r="D677" s="212">
        <f>SUM(D678+D686+D697)</f>
        <v>0</v>
      </c>
      <c r="E677" s="212">
        <f>SUM(E678+E686+E697)</f>
        <v>0</v>
      </c>
      <c r="F677" s="212">
        <f>SUM(F678+F686+F697)</f>
        <v>0</v>
      </c>
      <c r="G677" s="212">
        <f>SUM(G678+G686+G697)</f>
        <v>0</v>
      </c>
      <c r="H677" s="212">
        <f>SUM(H678+H686+H697)</f>
        <v>0</v>
      </c>
      <c r="I677" s="212">
        <f>SUM(I678+I690)</f>
        <v>1472555</v>
      </c>
      <c r="J677" s="212"/>
      <c r="K677" s="212"/>
      <c r="L677" s="212"/>
      <c r="M677" s="212"/>
      <c r="N677" s="212">
        <f aca="true" t="shared" si="72" ref="N677:T677">SUM(N678+N690)</f>
        <v>0</v>
      </c>
      <c r="O677" s="212">
        <f t="shared" si="72"/>
        <v>0</v>
      </c>
      <c r="P677" s="212">
        <f t="shared" si="72"/>
        <v>0</v>
      </c>
      <c r="Q677" s="212">
        <f t="shared" si="72"/>
        <v>0</v>
      </c>
      <c r="R677" s="212">
        <f t="shared" si="72"/>
        <v>0</v>
      </c>
      <c r="S677" s="212">
        <f t="shared" si="72"/>
        <v>0</v>
      </c>
      <c r="T677" s="212">
        <f t="shared" si="72"/>
        <v>0</v>
      </c>
      <c r="U677" s="212">
        <f>SUM(U678+U690+U725)</f>
        <v>11655065</v>
      </c>
      <c r="V677" s="212">
        <f>SUM(V678+V690+V725)</f>
        <v>1176000</v>
      </c>
      <c r="W677" s="212">
        <f>SUM(W678+W690+W725)</f>
        <v>9000000</v>
      </c>
      <c r="X677" s="212">
        <f>SUM(X678+X690+X725)</f>
        <v>1479065</v>
      </c>
      <c r="Y677" s="212">
        <f aca="true" t="shared" si="73" ref="Y677:AH677">SUM(Y678+Y690+Y725)</f>
        <v>0</v>
      </c>
      <c r="Z677" s="212">
        <f t="shared" si="73"/>
        <v>0</v>
      </c>
      <c r="AA677" s="212">
        <f t="shared" si="73"/>
        <v>0</v>
      </c>
      <c r="AB677" s="212">
        <f t="shared" si="73"/>
        <v>0</v>
      </c>
      <c r="AC677" s="212">
        <f t="shared" si="73"/>
        <v>11655065</v>
      </c>
      <c r="AD677" s="212">
        <f>SUM(AD678+AD690+AD725)</f>
        <v>10578208</v>
      </c>
      <c r="AE677" s="410">
        <f>SUM(AD677/AC677)</f>
        <v>0.9076060922869156</v>
      </c>
      <c r="AF677" s="212">
        <f t="shared" si="73"/>
        <v>1176000</v>
      </c>
      <c r="AG677" s="212">
        <f t="shared" si="73"/>
        <v>9000000</v>
      </c>
      <c r="AH677" s="212">
        <f t="shared" si="73"/>
        <v>1479065</v>
      </c>
      <c r="AI677" s="215"/>
    </row>
    <row r="678" spans="1:35" s="208" customFormat="1" ht="22.5" customHeight="1" thickTop="1">
      <c r="A678" s="147"/>
      <c r="B678" s="147" t="s">
        <v>70</v>
      </c>
      <c r="C678" s="162" t="s">
        <v>21</v>
      </c>
      <c r="D678" s="204">
        <f>SUM(D685)</f>
        <v>0</v>
      </c>
      <c r="E678" s="204">
        <f>SUM(E685)</f>
        <v>0</v>
      </c>
      <c r="F678" s="204">
        <f>SUM(F685)</f>
        <v>0</v>
      </c>
      <c r="G678" s="204">
        <f>SUM(G685)</f>
        <v>0</v>
      </c>
      <c r="H678" s="204">
        <f>SUM(H685)</f>
        <v>0</v>
      </c>
      <c r="I678" s="204">
        <f>SUM(I683:I685)</f>
        <v>0</v>
      </c>
      <c r="J678" s="204"/>
      <c r="K678" s="204"/>
      <c r="L678" s="204"/>
      <c r="M678" s="204"/>
      <c r="N678" s="204">
        <f aca="true" t="shared" si="74" ref="N678:T678">SUM(N682:N685)</f>
        <v>0</v>
      </c>
      <c r="O678" s="204">
        <f t="shared" si="74"/>
        <v>0</v>
      </c>
      <c r="P678" s="204">
        <f t="shared" si="74"/>
        <v>0</v>
      </c>
      <c r="Q678" s="204">
        <f t="shared" si="74"/>
        <v>0</v>
      </c>
      <c r="R678" s="204">
        <f t="shared" si="74"/>
        <v>0</v>
      </c>
      <c r="S678" s="204">
        <f t="shared" si="74"/>
        <v>0</v>
      </c>
      <c r="T678" s="204">
        <f t="shared" si="74"/>
        <v>0</v>
      </c>
      <c r="U678" s="204">
        <f>SUM(U682+U687+U689)</f>
        <v>9276000</v>
      </c>
      <c r="V678" s="204">
        <f aca="true" t="shared" si="75" ref="V678:AH678">SUM(V682+V687+V689)</f>
        <v>276000</v>
      </c>
      <c r="W678" s="204">
        <f t="shared" si="75"/>
        <v>9000000</v>
      </c>
      <c r="X678" s="204">
        <f t="shared" si="75"/>
        <v>0</v>
      </c>
      <c r="Y678" s="204">
        <f t="shared" si="75"/>
        <v>0</v>
      </c>
      <c r="Z678" s="204">
        <f t="shared" si="75"/>
        <v>0</v>
      </c>
      <c r="AA678" s="204">
        <f t="shared" si="75"/>
        <v>0</v>
      </c>
      <c r="AB678" s="204">
        <f t="shared" si="75"/>
        <v>0</v>
      </c>
      <c r="AC678" s="204">
        <f>SUM(AC682:AC689)</f>
        <v>9276000</v>
      </c>
      <c r="AD678" s="204">
        <f>SUM(AD682:AD689)</f>
        <v>9132183</v>
      </c>
      <c r="AE678" s="413">
        <f>SUM(AD678/AC678)</f>
        <v>0.9844957956015524</v>
      </c>
      <c r="AF678" s="204">
        <f t="shared" si="75"/>
        <v>276000</v>
      </c>
      <c r="AG678" s="204">
        <f t="shared" si="75"/>
        <v>9000000</v>
      </c>
      <c r="AH678" s="204">
        <f t="shared" si="75"/>
        <v>0</v>
      </c>
      <c r="AI678" s="207"/>
    </row>
    <row r="679" spans="1:35" s="161" customFormat="1" ht="15.75" customHeight="1" hidden="1">
      <c r="A679" s="141"/>
      <c r="B679" s="141"/>
      <c r="C679" s="179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6"/>
      <c r="P679" s="177"/>
      <c r="Q679" s="177"/>
      <c r="R679" s="177"/>
      <c r="S679" s="177"/>
      <c r="T679" s="177"/>
      <c r="U679" s="175"/>
      <c r="V679" s="175"/>
      <c r="W679" s="175"/>
      <c r="X679" s="175"/>
      <c r="Y679" s="176"/>
      <c r="Z679" s="177"/>
      <c r="AA679" s="177"/>
      <c r="AB679" s="177"/>
      <c r="AC679" s="175"/>
      <c r="AD679" s="175"/>
      <c r="AE679" s="415"/>
      <c r="AF679" s="175"/>
      <c r="AG679" s="175"/>
      <c r="AH679" s="175"/>
      <c r="AI679" s="178"/>
    </row>
    <row r="680" spans="1:35" s="161" customFormat="1" ht="15.75" customHeight="1" hidden="1">
      <c r="A680" s="141"/>
      <c r="B680" s="141"/>
      <c r="C680" s="179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6"/>
      <c r="P680" s="177"/>
      <c r="Q680" s="177"/>
      <c r="R680" s="177"/>
      <c r="S680" s="177"/>
      <c r="T680" s="177"/>
      <c r="U680" s="175"/>
      <c r="V680" s="175"/>
      <c r="W680" s="175"/>
      <c r="X680" s="175"/>
      <c r="Y680" s="176"/>
      <c r="Z680" s="177"/>
      <c r="AA680" s="177"/>
      <c r="AB680" s="177"/>
      <c r="AC680" s="175"/>
      <c r="AD680" s="175"/>
      <c r="AE680" s="415"/>
      <c r="AF680" s="175"/>
      <c r="AG680" s="175"/>
      <c r="AH680" s="175"/>
      <c r="AI680" s="178"/>
    </row>
    <row r="681" spans="1:35" s="161" customFormat="1" ht="15.75" customHeight="1" hidden="1">
      <c r="A681" s="141"/>
      <c r="B681" s="141"/>
      <c r="C681" s="179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6"/>
      <c r="P681" s="177"/>
      <c r="Q681" s="177"/>
      <c r="R681" s="177"/>
      <c r="S681" s="177"/>
      <c r="T681" s="177"/>
      <c r="U681" s="175"/>
      <c r="V681" s="175"/>
      <c r="W681" s="175"/>
      <c r="X681" s="175"/>
      <c r="Y681" s="176"/>
      <c r="Z681" s="177"/>
      <c r="AA681" s="177"/>
      <c r="AB681" s="177"/>
      <c r="AC681" s="175"/>
      <c r="AD681" s="175"/>
      <c r="AE681" s="415"/>
      <c r="AF681" s="175"/>
      <c r="AG681" s="175"/>
      <c r="AH681" s="175"/>
      <c r="AI681" s="178"/>
    </row>
    <row r="682" spans="1:35" s="173" customFormat="1" ht="15.75" customHeight="1">
      <c r="A682" s="155"/>
      <c r="B682" s="155" t="s">
        <v>108</v>
      </c>
      <c r="C682" s="179" t="s">
        <v>121</v>
      </c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71"/>
      <c r="P682" s="170"/>
      <c r="Q682" s="170"/>
      <c r="R682" s="170"/>
      <c r="S682" s="170"/>
      <c r="T682" s="170"/>
      <c r="U682" s="166">
        <v>276000</v>
      </c>
      <c r="V682" s="166">
        <v>276000</v>
      </c>
      <c r="W682" s="166"/>
      <c r="X682" s="166"/>
      <c r="Y682" s="171"/>
      <c r="Z682" s="170"/>
      <c r="AA682" s="170"/>
      <c r="AB682" s="170"/>
      <c r="AC682" s="166">
        <f>SUM(U682-AA682+AB682)</f>
        <v>276000</v>
      </c>
      <c r="AD682" s="166">
        <v>78565</v>
      </c>
      <c r="AE682" s="414">
        <f aca="true" t="shared" si="76" ref="AE682:AE689">SUM(AD682/AC682)</f>
        <v>0.2846557971014493</v>
      </c>
      <c r="AF682" s="166">
        <v>276000</v>
      </c>
      <c r="AG682" s="166"/>
      <c r="AH682" s="166"/>
      <c r="AI682" s="172"/>
    </row>
    <row r="683" spans="1:35" s="173" customFormat="1" ht="60" customHeight="1" hidden="1">
      <c r="A683" s="155"/>
      <c r="B683" s="155"/>
      <c r="C683" s="179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71"/>
      <c r="P683" s="170"/>
      <c r="Q683" s="170"/>
      <c r="R683" s="170"/>
      <c r="S683" s="170"/>
      <c r="T683" s="170"/>
      <c r="U683" s="166"/>
      <c r="V683" s="166"/>
      <c r="W683" s="166"/>
      <c r="X683" s="166"/>
      <c r="Y683" s="171"/>
      <c r="Z683" s="170"/>
      <c r="AA683" s="170"/>
      <c r="AB683" s="170"/>
      <c r="AC683" s="166"/>
      <c r="AD683" s="166"/>
      <c r="AE683" s="414" t="e">
        <f t="shared" si="76"/>
        <v>#DIV/0!</v>
      </c>
      <c r="AF683" s="166"/>
      <c r="AG683" s="166"/>
      <c r="AH683" s="166"/>
      <c r="AI683" s="172"/>
    </row>
    <row r="684" spans="1:35" s="173" customFormat="1" ht="15.75" customHeight="1" hidden="1">
      <c r="A684" s="155"/>
      <c r="B684" s="155"/>
      <c r="C684" s="179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58"/>
      <c r="P684" s="158"/>
      <c r="Q684" s="158"/>
      <c r="R684" s="158"/>
      <c r="S684" s="158"/>
      <c r="T684" s="158"/>
      <c r="U684" s="166"/>
      <c r="V684" s="166"/>
      <c r="W684" s="166"/>
      <c r="X684" s="166"/>
      <c r="Y684" s="171"/>
      <c r="Z684" s="170"/>
      <c r="AA684" s="170"/>
      <c r="AB684" s="170"/>
      <c r="AC684" s="166"/>
      <c r="AD684" s="166"/>
      <c r="AE684" s="414" t="e">
        <f t="shared" si="76"/>
        <v>#DIV/0!</v>
      </c>
      <c r="AF684" s="166"/>
      <c r="AG684" s="166"/>
      <c r="AH684" s="166"/>
      <c r="AI684" s="172"/>
    </row>
    <row r="685" spans="1:35" s="173" customFormat="1" ht="40.5" customHeight="1" hidden="1">
      <c r="A685" s="155"/>
      <c r="B685" s="155"/>
      <c r="C685" s="179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71"/>
      <c r="P685" s="170"/>
      <c r="Q685" s="170"/>
      <c r="R685" s="170"/>
      <c r="S685" s="170"/>
      <c r="T685" s="170"/>
      <c r="U685" s="166"/>
      <c r="V685" s="166"/>
      <c r="W685" s="166"/>
      <c r="X685" s="166"/>
      <c r="Y685" s="171"/>
      <c r="Z685" s="170"/>
      <c r="AA685" s="170"/>
      <c r="AB685" s="170"/>
      <c r="AC685" s="166"/>
      <c r="AD685" s="166"/>
      <c r="AE685" s="414" t="e">
        <f t="shared" si="76"/>
        <v>#DIV/0!</v>
      </c>
      <c r="AF685" s="166"/>
      <c r="AG685" s="166"/>
      <c r="AH685" s="166"/>
      <c r="AI685" s="172"/>
    </row>
    <row r="686" spans="1:35" s="161" customFormat="1" ht="14.25" customHeight="1" hidden="1">
      <c r="A686" s="141"/>
      <c r="B686" s="155"/>
      <c r="C686" s="179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6"/>
      <c r="P686" s="177"/>
      <c r="Q686" s="177"/>
      <c r="R686" s="177"/>
      <c r="S686" s="177"/>
      <c r="T686" s="177"/>
      <c r="U686" s="175"/>
      <c r="V686" s="175"/>
      <c r="W686" s="175"/>
      <c r="X686" s="175"/>
      <c r="Y686" s="176"/>
      <c r="Z686" s="177"/>
      <c r="AA686" s="177"/>
      <c r="AB686" s="177"/>
      <c r="AC686" s="175"/>
      <c r="AD686" s="175"/>
      <c r="AE686" s="414" t="e">
        <f t="shared" si="76"/>
        <v>#DIV/0!</v>
      </c>
      <c r="AF686" s="175"/>
      <c r="AG686" s="175"/>
      <c r="AH686" s="175"/>
      <c r="AI686" s="178"/>
    </row>
    <row r="687" spans="1:35" s="173" customFormat="1" ht="36" customHeight="1" hidden="1">
      <c r="A687" s="155"/>
      <c r="B687" s="155"/>
      <c r="C687" s="179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71"/>
      <c r="P687" s="170"/>
      <c r="Q687" s="170"/>
      <c r="R687" s="170"/>
      <c r="S687" s="170"/>
      <c r="T687" s="170"/>
      <c r="U687" s="166"/>
      <c r="V687" s="166"/>
      <c r="W687" s="166"/>
      <c r="X687" s="166"/>
      <c r="Y687" s="171"/>
      <c r="Z687" s="170"/>
      <c r="AA687" s="170"/>
      <c r="AB687" s="170"/>
      <c r="AC687" s="166"/>
      <c r="AD687" s="166"/>
      <c r="AE687" s="414" t="e">
        <f t="shared" si="76"/>
        <v>#DIV/0!</v>
      </c>
      <c r="AF687" s="166"/>
      <c r="AG687" s="166"/>
      <c r="AH687" s="166"/>
      <c r="AI687" s="172"/>
    </row>
    <row r="688" spans="1:35" s="173" customFormat="1" ht="19.5" customHeight="1">
      <c r="A688" s="155"/>
      <c r="B688" s="155" t="s">
        <v>109</v>
      </c>
      <c r="C688" s="179" t="s">
        <v>88</v>
      </c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71"/>
      <c r="P688" s="170"/>
      <c r="Q688" s="170"/>
      <c r="R688" s="170"/>
      <c r="S688" s="170"/>
      <c r="T688" s="170"/>
      <c r="U688" s="166"/>
      <c r="V688" s="166"/>
      <c r="W688" s="166"/>
      <c r="X688" s="166"/>
      <c r="Y688" s="171"/>
      <c r="Z688" s="170"/>
      <c r="AA688" s="170"/>
      <c r="AB688" s="170"/>
      <c r="AC688" s="166">
        <v>0</v>
      </c>
      <c r="AD688" s="166">
        <v>53618</v>
      </c>
      <c r="AE688" s="452" t="s">
        <v>225</v>
      </c>
      <c r="AF688" s="166"/>
      <c r="AG688" s="166"/>
      <c r="AH688" s="166"/>
      <c r="AI688" s="172"/>
    </row>
    <row r="689" spans="1:35" s="173" customFormat="1" ht="36" customHeight="1">
      <c r="A689" s="155"/>
      <c r="B689" s="155" t="s">
        <v>130</v>
      </c>
      <c r="C689" s="179" t="s">
        <v>131</v>
      </c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71"/>
      <c r="P689" s="170"/>
      <c r="Q689" s="170"/>
      <c r="R689" s="170"/>
      <c r="S689" s="170"/>
      <c r="T689" s="170"/>
      <c r="U689" s="166">
        <v>9000000</v>
      </c>
      <c r="V689" s="166">
        <v>0</v>
      </c>
      <c r="W689" s="166">
        <v>9000000</v>
      </c>
      <c r="X689" s="166"/>
      <c r="Y689" s="171"/>
      <c r="Z689" s="170"/>
      <c r="AA689" s="170"/>
      <c r="AB689" s="170"/>
      <c r="AC689" s="166">
        <f>SUM(U689-AA689+AB689)</f>
        <v>9000000</v>
      </c>
      <c r="AD689" s="166">
        <v>9000000</v>
      </c>
      <c r="AE689" s="414">
        <f t="shared" si="76"/>
        <v>1</v>
      </c>
      <c r="AF689" s="166">
        <v>0</v>
      </c>
      <c r="AG689" s="166">
        <v>9000000</v>
      </c>
      <c r="AH689" s="166"/>
      <c r="AI689" s="172"/>
    </row>
    <row r="690" spans="1:35" s="208" customFormat="1" ht="21" customHeight="1">
      <c r="A690" s="147"/>
      <c r="B690" s="147" t="s">
        <v>59</v>
      </c>
      <c r="C690" s="162" t="s">
        <v>57</v>
      </c>
      <c r="D690" s="204"/>
      <c r="E690" s="204"/>
      <c r="F690" s="204"/>
      <c r="G690" s="204"/>
      <c r="H690" s="204"/>
      <c r="I690" s="204">
        <f>SUM(I691)</f>
        <v>1472555</v>
      </c>
      <c r="J690" s="204"/>
      <c r="K690" s="204"/>
      <c r="L690" s="204"/>
      <c r="M690" s="204"/>
      <c r="N690" s="204">
        <f aca="true" t="shared" si="77" ref="N690:AH690">SUM(N691)</f>
        <v>0</v>
      </c>
      <c r="O690" s="204">
        <f t="shared" si="77"/>
        <v>0</v>
      </c>
      <c r="P690" s="204">
        <f t="shared" si="77"/>
        <v>0</v>
      </c>
      <c r="Q690" s="204">
        <f t="shared" si="77"/>
        <v>0</v>
      </c>
      <c r="R690" s="204">
        <f t="shared" si="77"/>
        <v>0</v>
      </c>
      <c r="S690" s="204">
        <f t="shared" si="77"/>
        <v>0</v>
      </c>
      <c r="T690" s="204">
        <f t="shared" si="77"/>
        <v>0</v>
      </c>
      <c r="U690" s="204">
        <f t="shared" si="77"/>
        <v>1479065</v>
      </c>
      <c r="V690" s="204">
        <f t="shared" si="77"/>
        <v>0</v>
      </c>
      <c r="W690" s="204">
        <f t="shared" si="77"/>
        <v>0</v>
      </c>
      <c r="X690" s="204">
        <f t="shared" si="77"/>
        <v>1479065</v>
      </c>
      <c r="Y690" s="204">
        <f t="shared" si="77"/>
        <v>0</v>
      </c>
      <c r="Z690" s="204">
        <f t="shared" si="77"/>
        <v>0</v>
      </c>
      <c r="AA690" s="204">
        <f t="shared" si="77"/>
        <v>0</v>
      </c>
      <c r="AB690" s="204">
        <f t="shared" si="77"/>
        <v>0</v>
      </c>
      <c r="AC690" s="204">
        <f t="shared" si="77"/>
        <v>1479065</v>
      </c>
      <c r="AD690" s="204">
        <f t="shared" si="77"/>
        <v>1446025</v>
      </c>
      <c r="AE690" s="413">
        <f>SUM(AD690/AC690)</f>
        <v>0.9776615632173028</v>
      </c>
      <c r="AF690" s="204">
        <f t="shared" si="77"/>
        <v>0</v>
      </c>
      <c r="AG690" s="204">
        <f t="shared" si="77"/>
        <v>0</v>
      </c>
      <c r="AH690" s="204">
        <f t="shared" si="77"/>
        <v>1479065</v>
      </c>
      <c r="AI690" s="207"/>
    </row>
    <row r="691" spans="1:35" s="173" customFormat="1" ht="67.5" customHeight="1">
      <c r="A691" s="155"/>
      <c r="B691" s="155" t="s">
        <v>102</v>
      </c>
      <c r="C691" s="156" t="s">
        <v>74</v>
      </c>
      <c r="D691" s="166"/>
      <c r="E691" s="166"/>
      <c r="F691" s="166"/>
      <c r="G691" s="166"/>
      <c r="H691" s="166"/>
      <c r="I691" s="166">
        <v>1472555</v>
      </c>
      <c r="J691" s="166"/>
      <c r="K691" s="166"/>
      <c r="L691" s="166"/>
      <c r="M691" s="166"/>
      <c r="N691" s="167"/>
      <c r="O691" s="168"/>
      <c r="P691" s="169"/>
      <c r="Q691" s="170"/>
      <c r="R691" s="170"/>
      <c r="S691" s="170"/>
      <c r="T691" s="170"/>
      <c r="U691" s="166">
        <v>1479065</v>
      </c>
      <c r="V691" s="166"/>
      <c r="W691" s="166"/>
      <c r="X691" s="166">
        <v>1479065</v>
      </c>
      <c r="Y691" s="171"/>
      <c r="Z691" s="170"/>
      <c r="AA691" s="170"/>
      <c r="AB691" s="170"/>
      <c r="AC691" s="166">
        <f>SUM(U691-AA691+AB691)</f>
        <v>1479065</v>
      </c>
      <c r="AD691" s="166">
        <v>1446025</v>
      </c>
      <c r="AE691" s="414">
        <f>SUM(AD691/AC691)</f>
        <v>0.9776615632173028</v>
      </c>
      <c r="AF691" s="166"/>
      <c r="AG691" s="166"/>
      <c r="AH691" s="166">
        <v>1479065</v>
      </c>
      <c r="AI691" s="172"/>
    </row>
    <row r="692" spans="1:35" s="161" customFormat="1" ht="12.75" customHeight="1" hidden="1">
      <c r="A692" s="141"/>
      <c r="B692" s="141"/>
      <c r="C692" s="30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228"/>
      <c r="P692" s="228"/>
      <c r="Q692" s="228"/>
      <c r="R692" s="228"/>
      <c r="S692" s="228"/>
      <c r="T692" s="228"/>
      <c r="U692" s="175"/>
      <c r="V692" s="175"/>
      <c r="W692" s="175"/>
      <c r="X692" s="175"/>
      <c r="Y692" s="176"/>
      <c r="Z692" s="177"/>
      <c r="AA692" s="177"/>
      <c r="AB692" s="177"/>
      <c r="AC692" s="175"/>
      <c r="AD692" s="175"/>
      <c r="AE692" s="415"/>
      <c r="AF692" s="175"/>
      <c r="AG692" s="175"/>
      <c r="AH692" s="175"/>
      <c r="AI692" s="178"/>
    </row>
    <row r="693" spans="1:35" s="161" customFormat="1" ht="15.75" customHeight="1" hidden="1">
      <c r="A693" s="155"/>
      <c r="B693" s="155"/>
      <c r="C693" s="179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6"/>
      <c r="P693" s="177"/>
      <c r="Q693" s="177"/>
      <c r="R693" s="177"/>
      <c r="S693" s="177"/>
      <c r="T693" s="177"/>
      <c r="U693" s="175"/>
      <c r="V693" s="175"/>
      <c r="W693" s="175"/>
      <c r="X693" s="175"/>
      <c r="Y693" s="176"/>
      <c r="Z693" s="177"/>
      <c r="AA693" s="177"/>
      <c r="AB693" s="177"/>
      <c r="AC693" s="175"/>
      <c r="AD693" s="175"/>
      <c r="AE693" s="415"/>
      <c r="AF693" s="175"/>
      <c r="AG693" s="175"/>
      <c r="AH693" s="175"/>
      <c r="AI693" s="178"/>
    </row>
    <row r="694" spans="1:35" s="161" customFormat="1" ht="15.75" customHeight="1" hidden="1">
      <c r="A694" s="155"/>
      <c r="B694" s="155"/>
      <c r="C694" s="179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6"/>
      <c r="P694" s="177"/>
      <c r="Q694" s="177"/>
      <c r="R694" s="177"/>
      <c r="S694" s="177"/>
      <c r="T694" s="177"/>
      <c r="U694" s="175">
        <f>SUM(F694+I694-J694)</f>
        <v>0</v>
      </c>
      <c r="V694" s="175"/>
      <c r="W694" s="175"/>
      <c r="X694" s="175"/>
      <c r="Y694" s="176"/>
      <c r="Z694" s="177"/>
      <c r="AA694" s="177"/>
      <c r="AB694" s="177"/>
      <c r="AC694" s="175">
        <f>SUM(L694+O694-P694)</f>
        <v>0</v>
      </c>
      <c r="AD694" s="175"/>
      <c r="AE694" s="415"/>
      <c r="AF694" s="175"/>
      <c r="AG694" s="175"/>
      <c r="AH694" s="175"/>
      <c r="AI694" s="178"/>
    </row>
    <row r="695" spans="1:35" s="299" customFormat="1" ht="15.75" customHeight="1" hidden="1">
      <c r="A695" s="147"/>
      <c r="B695" s="147"/>
      <c r="C695" s="162"/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312"/>
      <c r="P695" s="204"/>
      <c r="Q695" s="204"/>
      <c r="R695" s="204"/>
      <c r="S695" s="204"/>
      <c r="T695" s="204"/>
      <c r="U695" s="204"/>
      <c r="V695" s="204"/>
      <c r="W695" s="204"/>
      <c r="X695" s="204"/>
      <c r="Y695" s="205"/>
      <c r="Z695" s="206"/>
      <c r="AA695" s="206"/>
      <c r="AB695" s="206"/>
      <c r="AC695" s="204"/>
      <c r="AD695" s="204"/>
      <c r="AE695" s="418"/>
      <c r="AF695" s="204"/>
      <c r="AG695" s="204"/>
      <c r="AH695" s="204"/>
      <c r="AI695" s="207"/>
    </row>
    <row r="696" spans="1:35" s="161" customFormat="1" ht="15.75" customHeight="1" hidden="1">
      <c r="A696" s="155"/>
      <c r="B696" s="155"/>
      <c r="C696" s="179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6"/>
      <c r="P696" s="177"/>
      <c r="Q696" s="177"/>
      <c r="R696" s="177"/>
      <c r="S696" s="177"/>
      <c r="T696" s="177"/>
      <c r="U696" s="175"/>
      <c r="V696" s="175"/>
      <c r="W696" s="175"/>
      <c r="X696" s="175"/>
      <c r="Y696" s="176"/>
      <c r="Z696" s="177"/>
      <c r="AA696" s="177"/>
      <c r="AB696" s="177"/>
      <c r="AC696" s="175"/>
      <c r="AD696" s="175"/>
      <c r="AE696" s="415"/>
      <c r="AF696" s="175"/>
      <c r="AG696" s="175"/>
      <c r="AH696" s="175"/>
      <c r="AI696" s="178"/>
    </row>
    <row r="697" spans="1:35" s="299" customFormat="1" ht="26.25" customHeight="1" hidden="1">
      <c r="A697" s="147"/>
      <c r="B697" s="147"/>
      <c r="C697" s="162"/>
      <c r="D697" s="204"/>
      <c r="E697" s="204"/>
      <c r="F697" s="204"/>
      <c r="G697" s="204"/>
      <c r="H697" s="204"/>
      <c r="I697" s="204"/>
      <c r="J697" s="204"/>
      <c r="K697" s="204"/>
      <c r="L697" s="204"/>
      <c r="M697" s="204"/>
      <c r="N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5"/>
      <c r="Z697" s="206"/>
      <c r="AA697" s="206"/>
      <c r="AB697" s="206"/>
      <c r="AC697" s="204"/>
      <c r="AD697" s="204"/>
      <c r="AE697" s="418"/>
      <c r="AF697" s="204"/>
      <c r="AG697" s="204"/>
      <c r="AH697" s="204"/>
      <c r="AI697" s="207"/>
    </row>
    <row r="698" spans="1:35" s="161" customFormat="1" ht="24.75" customHeight="1" hidden="1" thickBot="1">
      <c r="A698" s="141"/>
      <c r="B698" s="141"/>
      <c r="C698" s="142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225"/>
      <c r="P698" s="226"/>
      <c r="Q698" s="226"/>
      <c r="R698" s="226"/>
      <c r="S698" s="226"/>
      <c r="T698" s="226"/>
      <c r="U698" s="143"/>
      <c r="V698" s="143"/>
      <c r="W698" s="143"/>
      <c r="X698" s="143"/>
      <c r="Y698" s="225"/>
      <c r="Z698" s="226"/>
      <c r="AA698" s="226"/>
      <c r="AB698" s="226"/>
      <c r="AC698" s="143"/>
      <c r="AD698" s="143"/>
      <c r="AE698" s="410"/>
      <c r="AF698" s="143"/>
      <c r="AG698" s="143"/>
      <c r="AH698" s="143"/>
      <c r="AI698" s="144"/>
    </row>
    <row r="699" spans="1:35" s="161" customFormat="1" ht="22.5" customHeight="1" hidden="1" thickTop="1">
      <c r="A699" s="146"/>
      <c r="B699" s="146"/>
      <c r="C699" s="233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210"/>
      <c r="P699" s="211"/>
      <c r="Q699" s="211"/>
      <c r="R699" s="211"/>
      <c r="S699" s="211"/>
      <c r="T699" s="211"/>
      <c r="U699" s="199"/>
      <c r="V699" s="199"/>
      <c r="W699" s="199"/>
      <c r="X699" s="199"/>
      <c r="Y699" s="210"/>
      <c r="Z699" s="211"/>
      <c r="AA699" s="211"/>
      <c r="AB699" s="211"/>
      <c r="AC699" s="199"/>
      <c r="AD699" s="199"/>
      <c r="AE699" s="423"/>
      <c r="AF699" s="199"/>
      <c r="AG699" s="199"/>
      <c r="AH699" s="199"/>
      <c r="AI699" s="178"/>
    </row>
    <row r="700" spans="1:35" s="161" customFormat="1" ht="15.75" customHeight="1" hidden="1">
      <c r="A700" s="155"/>
      <c r="B700" s="155"/>
      <c r="C700" s="156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6"/>
      <c r="P700" s="177"/>
      <c r="Q700" s="177"/>
      <c r="R700" s="177"/>
      <c r="S700" s="177"/>
      <c r="T700" s="177"/>
      <c r="U700" s="175"/>
      <c r="V700" s="175"/>
      <c r="W700" s="175"/>
      <c r="X700" s="175"/>
      <c r="Y700" s="176"/>
      <c r="Z700" s="177"/>
      <c r="AA700" s="177"/>
      <c r="AB700" s="177"/>
      <c r="AC700" s="175"/>
      <c r="AD700" s="175"/>
      <c r="AE700" s="415"/>
      <c r="AF700" s="175"/>
      <c r="AG700" s="175"/>
      <c r="AH700" s="175"/>
      <c r="AI700" s="178"/>
    </row>
    <row r="701" spans="1:35" s="161" customFormat="1" ht="15.75" customHeight="1" hidden="1">
      <c r="A701" s="155"/>
      <c r="B701" s="155"/>
      <c r="C701" s="179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6"/>
      <c r="P701" s="177"/>
      <c r="Q701" s="177"/>
      <c r="R701" s="177"/>
      <c r="S701" s="177"/>
      <c r="T701" s="177"/>
      <c r="U701" s="175"/>
      <c r="V701" s="175"/>
      <c r="W701" s="175"/>
      <c r="X701" s="175"/>
      <c r="Y701" s="176"/>
      <c r="Z701" s="177"/>
      <c r="AA701" s="177"/>
      <c r="AB701" s="177"/>
      <c r="AC701" s="175"/>
      <c r="AD701" s="175"/>
      <c r="AE701" s="415"/>
      <c r="AF701" s="175"/>
      <c r="AG701" s="175"/>
      <c r="AH701" s="175"/>
      <c r="AI701" s="178"/>
    </row>
    <row r="702" spans="1:35" s="161" customFormat="1" ht="15.75" customHeight="1" hidden="1">
      <c r="A702" s="155"/>
      <c r="B702" s="155"/>
      <c r="C702" s="156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6"/>
      <c r="P702" s="177"/>
      <c r="Q702" s="177"/>
      <c r="R702" s="177"/>
      <c r="S702" s="177"/>
      <c r="T702" s="177"/>
      <c r="U702" s="175"/>
      <c r="V702" s="175"/>
      <c r="W702" s="175"/>
      <c r="X702" s="175"/>
      <c r="Y702" s="176"/>
      <c r="Z702" s="177"/>
      <c r="AA702" s="177"/>
      <c r="AB702" s="177"/>
      <c r="AC702" s="175"/>
      <c r="AD702" s="175"/>
      <c r="AE702" s="415"/>
      <c r="AF702" s="175"/>
      <c r="AG702" s="175"/>
      <c r="AH702" s="175"/>
      <c r="AI702" s="178"/>
    </row>
    <row r="703" spans="1:35" s="161" customFormat="1" ht="15.75" customHeight="1" hidden="1">
      <c r="A703" s="155"/>
      <c r="B703" s="155"/>
      <c r="C703" s="179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6"/>
      <c r="P703" s="177"/>
      <c r="Q703" s="177"/>
      <c r="R703" s="177"/>
      <c r="S703" s="177"/>
      <c r="T703" s="177"/>
      <c r="U703" s="175"/>
      <c r="V703" s="175"/>
      <c r="W703" s="175"/>
      <c r="X703" s="175"/>
      <c r="Y703" s="176"/>
      <c r="Z703" s="177"/>
      <c r="AA703" s="177"/>
      <c r="AB703" s="177"/>
      <c r="AC703" s="175"/>
      <c r="AD703" s="175"/>
      <c r="AE703" s="415"/>
      <c r="AF703" s="175"/>
      <c r="AG703" s="175"/>
      <c r="AH703" s="175"/>
      <c r="AI703" s="178"/>
    </row>
    <row r="704" spans="1:35" s="161" customFormat="1" ht="15.75" customHeight="1" hidden="1">
      <c r="A704" s="155"/>
      <c r="B704" s="155"/>
      <c r="C704" s="179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6"/>
      <c r="P704" s="177"/>
      <c r="Q704" s="177"/>
      <c r="R704" s="177"/>
      <c r="S704" s="177"/>
      <c r="T704" s="177"/>
      <c r="U704" s="175"/>
      <c r="V704" s="175"/>
      <c r="W704" s="175"/>
      <c r="X704" s="175"/>
      <c r="Y704" s="176"/>
      <c r="Z704" s="177"/>
      <c r="AA704" s="177"/>
      <c r="AB704" s="177"/>
      <c r="AC704" s="175"/>
      <c r="AD704" s="175"/>
      <c r="AE704" s="415"/>
      <c r="AF704" s="175"/>
      <c r="AG704" s="175"/>
      <c r="AH704" s="175"/>
      <c r="AI704" s="178"/>
    </row>
    <row r="705" spans="1:35" s="161" customFormat="1" ht="15.75" customHeight="1" hidden="1">
      <c r="A705" s="155"/>
      <c r="B705" s="155"/>
      <c r="C705" s="179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6"/>
      <c r="P705" s="177"/>
      <c r="Q705" s="177"/>
      <c r="R705" s="177"/>
      <c r="S705" s="177"/>
      <c r="T705" s="177"/>
      <c r="U705" s="175"/>
      <c r="V705" s="175"/>
      <c r="W705" s="175"/>
      <c r="X705" s="175"/>
      <c r="Y705" s="176"/>
      <c r="Z705" s="177"/>
      <c r="AA705" s="177"/>
      <c r="AB705" s="177"/>
      <c r="AC705" s="175"/>
      <c r="AD705" s="175"/>
      <c r="AE705" s="415"/>
      <c r="AF705" s="175"/>
      <c r="AG705" s="175"/>
      <c r="AH705" s="175"/>
      <c r="AI705" s="178"/>
    </row>
    <row r="706" spans="1:35" s="161" customFormat="1" ht="15.75" customHeight="1" hidden="1">
      <c r="A706" s="155"/>
      <c r="B706" s="155"/>
      <c r="C706" s="179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6"/>
      <c r="P706" s="177"/>
      <c r="Q706" s="177"/>
      <c r="R706" s="177"/>
      <c r="S706" s="177"/>
      <c r="T706" s="177"/>
      <c r="U706" s="175"/>
      <c r="V706" s="175"/>
      <c r="W706" s="175"/>
      <c r="X706" s="175"/>
      <c r="Y706" s="176"/>
      <c r="Z706" s="177"/>
      <c r="AA706" s="177"/>
      <c r="AB706" s="177"/>
      <c r="AC706" s="175"/>
      <c r="AD706" s="175"/>
      <c r="AE706" s="415"/>
      <c r="AF706" s="175"/>
      <c r="AG706" s="175"/>
      <c r="AH706" s="175"/>
      <c r="AI706" s="178"/>
    </row>
    <row r="707" spans="1:35" s="161" customFormat="1" ht="15.75" customHeight="1" hidden="1">
      <c r="A707" s="155"/>
      <c r="B707" s="155"/>
      <c r="C707" s="179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6"/>
      <c r="P707" s="177"/>
      <c r="Q707" s="177"/>
      <c r="R707" s="177"/>
      <c r="S707" s="177"/>
      <c r="T707" s="177"/>
      <c r="U707" s="175"/>
      <c r="V707" s="175"/>
      <c r="W707" s="175"/>
      <c r="X707" s="175"/>
      <c r="Y707" s="176"/>
      <c r="Z707" s="177"/>
      <c r="AA707" s="177"/>
      <c r="AB707" s="177"/>
      <c r="AC707" s="175"/>
      <c r="AD707" s="175"/>
      <c r="AE707" s="415"/>
      <c r="AF707" s="175"/>
      <c r="AG707" s="175"/>
      <c r="AH707" s="175"/>
      <c r="AI707" s="178"/>
    </row>
    <row r="708" spans="1:35" s="161" customFormat="1" ht="15.75" customHeight="1" hidden="1">
      <c r="A708" s="155"/>
      <c r="B708" s="155"/>
      <c r="C708" s="179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6"/>
      <c r="P708" s="177"/>
      <c r="Q708" s="177"/>
      <c r="R708" s="177"/>
      <c r="S708" s="177"/>
      <c r="T708" s="177"/>
      <c r="U708" s="175"/>
      <c r="V708" s="175"/>
      <c r="W708" s="175"/>
      <c r="X708" s="175"/>
      <c r="Y708" s="176"/>
      <c r="Z708" s="177"/>
      <c r="AA708" s="177"/>
      <c r="AB708" s="177"/>
      <c r="AC708" s="175"/>
      <c r="AD708" s="175"/>
      <c r="AE708" s="415"/>
      <c r="AF708" s="175"/>
      <c r="AG708" s="175"/>
      <c r="AH708" s="175"/>
      <c r="AI708" s="178"/>
    </row>
    <row r="709" spans="1:35" s="161" customFormat="1" ht="15.75" customHeight="1" hidden="1">
      <c r="A709" s="155"/>
      <c r="B709" s="155"/>
      <c r="C709" s="179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6"/>
      <c r="P709" s="177"/>
      <c r="Q709" s="177"/>
      <c r="R709" s="177"/>
      <c r="S709" s="177"/>
      <c r="T709" s="177"/>
      <c r="U709" s="175"/>
      <c r="V709" s="175"/>
      <c r="W709" s="175"/>
      <c r="X709" s="175"/>
      <c r="Y709" s="176"/>
      <c r="Z709" s="177"/>
      <c r="AA709" s="177"/>
      <c r="AB709" s="177"/>
      <c r="AC709" s="175"/>
      <c r="AD709" s="175"/>
      <c r="AE709" s="415"/>
      <c r="AF709" s="175"/>
      <c r="AG709" s="175"/>
      <c r="AH709" s="175"/>
      <c r="AI709" s="178"/>
    </row>
    <row r="710" spans="1:35" s="161" customFormat="1" ht="15.75" customHeight="1" hidden="1">
      <c r="A710" s="155"/>
      <c r="B710" s="155"/>
      <c r="C710" s="179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6"/>
      <c r="P710" s="177"/>
      <c r="Q710" s="177"/>
      <c r="R710" s="177"/>
      <c r="S710" s="177"/>
      <c r="T710" s="177"/>
      <c r="U710" s="175"/>
      <c r="V710" s="175"/>
      <c r="W710" s="175"/>
      <c r="X710" s="175"/>
      <c r="Y710" s="176"/>
      <c r="Z710" s="177"/>
      <c r="AA710" s="177"/>
      <c r="AB710" s="177"/>
      <c r="AC710" s="175"/>
      <c r="AD710" s="175"/>
      <c r="AE710" s="415"/>
      <c r="AF710" s="175"/>
      <c r="AG710" s="175"/>
      <c r="AH710" s="175"/>
      <c r="AI710" s="178"/>
    </row>
    <row r="711" spans="1:35" s="161" customFormat="1" ht="15.75" customHeight="1" hidden="1">
      <c r="A711" s="155"/>
      <c r="B711" s="155"/>
      <c r="C711" s="179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6"/>
      <c r="P711" s="177"/>
      <c r="Q711" s="177"/>
      <c r="R711" s="177"/>
      <c r="S711" s="177"/>
      <c r="T711" s="177"/>
      <c r="U711" s="175"/>
      <c r="V711" s="175"/>
      <c r="W711" s="175"/>
      <c r="X711" s="175"/>
      <c r="Y711" s="176"/>
      <c r="Z711" s="177"/>
      <c r="AA711" s="177"/>
      <c r="AB711" s="177"/>
      <c r="AC711" s="175"/>
      <c r="AD711" s="175"/>
      <c r="AE711" s="415"/>
      <c r="AF711" s="175"/>
      <c r="AG711" s="175"/>
      <c r="AH711" s="175"/>
      <c r="AI711" s="178"/>
    </row>
    <row r="712" spans="1:35" s="161" customFormat="1" ht="15.75" customHeight="1" hidden="1">
      <c r="A712" s="155"/>
      <c r="B712" s="155"/>
      <c r="C712" s="179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6"/>
      <c r="P712" s="177"/>
      <c r="Q712" s="177"/>
      <c r="R712" s="177"/>
      <c r="S712" s="177"/>
      <c r="T712" s="177"/>
      <c r="U712" s="175"/>
      <c r="V712" s="175"/>
      <c r="W712" s="175"/>
      <c r="X712" s="175"/>
      <c r="Y712" s="176"/>
      <c r="Z712" s="177"/>
      <c r="AA712" s="177"/>
      <c r="AB712" s="177"/>
      <c r="AC712" s="175"/>
      <c r="AD712" s="175"/>
      <c r="AE712" s="415"/>
      <c r="AF712" s="175"/>
      <c r="AG712" s="175"/>
      <c r="AH712" s="175"/>
      <c r="AI712" s="178"/>
    </row>
    <row r="713" spans="1:35" s="161" customFormat="1" ht="15.75" customHeight="1" hidden="1">
      <c r="A713" s="155"/>
      <c r="B713" s="155"/>
      <c r="C713" s="179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6"/>
      <c r="O713" s="178"/>
      <c r="P713" s="177"/>
      <c r="Q713" s="177"/>
      <c r="R713" s="177"/>
      <c r="S713" s="177"/>
      <c r="T713" s="177"/>
      <c r="U713" s="175"/>
      <c r="V713" s="175"/>
      <c r="W713" s="175"/>
      <c r="X713" s="175"/>
      <c r="Y713" s="176"/>
      <c r="Z713" s="177"/>
      <c r="AA713" s="177"/>
      <c r="AB713" s="177"/>
      <c r="AC713" s="175"/>
      <c r="AD713" s="175"/>
      <c r="AE713" s="415"/>
      <c r="AF713" s="175"/>
      <c r="AG713" s="175"/>
      <c r="AH713" s="175"/>
      <c r="AI713" s="178"/>
    </row>
    <row r="714" spans="1:35" s="161" customFormat="1" ht="15.75" customHeight="1" hidden="1">
      <c r="A714" s="155"/>
      <c r="B714" s="155"/>
      <c r="C714" s="179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6"/>
      <c r="P714" s="177"/>
      <c r="Q714" s="177"/>
      <c r="R714" s="177"/>
      <c r="S714" s="177"/>
      <c r="T714" s="177"/>
      <c r="U714" s="175"/>
      <c r="V714" s="175"/>
      <c r="W714" s="175"/>
      <c r="X714" s="175"/>
      <c r="Y714" s="176"/>
      <c r="Z714" s="177"/>
      <c r="AA714" s="177"/>
      <c r="AB714" s="177"/>
      <c r="AC714" s="175"/>
      <c r="AD714" s="175"/>
      <c r="AE714" s="415"/>
      <c r="AF714" s="175"/>
      <c r="AG714" s="175"/>
      <c r="AH714" s="175"/>
      <c r="AI714" s="178"/>
    </row>
    <row r="715" spans="1:35" s="161" customFormat="1" ht="15.75" customHeight="1" hidden="1">
      <c r="A715" s="155"/>
      <c r="B715" s="155"/>
      <c r="C715" s="179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6"/>
      <c r="P715" s="177"/>
      <c r="Q715" s="177"/>
      <c r="R715" s="177"/>
      <c r="S715" s="177"/>
      <c r="T715" s="177"/>
      <c r="U715" s="175"/>
      <c r="V715" s="175"/>
      <c r="W715" s="175"/>
      <c r="X715" s="175"/>
      <c r="Y715" s="176"/>
      <c r="Z715" s="177"/>
      <c r="AA715" s="177"/>
      <c r="AB715" s="177"/>
      <c r="AC715" s="175"/>
      <c r="AD715" s="175"/>
      <c r="AE715" s="415"/>
      <c r="AF715" s="175"/>
      <c r="AG715" s="175"/>
      <c r="AH715" s="175"/>
      <c r="AI715" s="178"/>
    </row>
    <row r="716" spans="1:35" s="161" customFormat="1" ht="15.75" customHeight="1" hidden="1">
      <c r="A716" s="155"/>
      <c r="B716" s="155"/>
      <c r="C716" s="179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6"/>
      <c r="P716" s="177"/>
      <c r="Q716" s="177"/>
      <c r="R716" s="177"/>
      <c r="S716" s="177"/>
      <c r="T716" s="177"/>
      <c r="U716" s="175"/>
      <c r="V716" s="175"/>
      <c r="W716" s="175"/>
      <c r="X716" s="175"/>
      <c r="Y716" s="176"/>
      <c r="Z716" s="177"/>
      <c r="AA716" s="177"/>
      <c r="AB716" s="177"/>
      <c r="AC716" s="175"/>
      <c r="AD716" s="175"/>
      <c r="AE716" s="415"/>
      <c r="AF716" s="175"/>
      <c r="AG716" s="175"/>
      <c r="AH716" s="175"/>
      <c r="AI716" s="178"/>
    </row>
    <row r="717" spans="1:35" s="161" customFormat="1" ht="15.75" customHeight="1" hidden="1">
      <c r="A717" s="155"/>
      <c r="B717" s="155"/>
      <c r="C717" s="179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6"/>
      <c r="P717" s="177"/>
      <c r="Q717" s="177"/>
      <c r="R717" s="177"/>
      <c r="S717" s="177"/>
      <c r="T717" s="177"/>
      <c r="U717" s="175"/>
      <c r="V717" s="175"/>
      <c r="W717" s="175"/>
      <c r="X717" s="175"/>
      <c r="Y717" s="176"/>
      <c r="Z717" s="177"/>
      <c r="AA717" s="177"/>
      <c r="AB717" s="177"/>
      <c r="AC717" s="175"/>
      <c r="AD717" s="175"/>
      <c r="AE717" s="415"/>
      <c r="AF717" s="175"/>
      <c r="AG717" s="175"/>
      <c r="AH717" s="175"/>
      <c r="AI717" s="178"/>
    </row>
    <row r="718" spans="1:35" s="161" customFormat="1" ht="15.75" customHeight="1" hidden="1">
      <c r="A718" s="155"/>
      <c r="B718" s="155"/>
      <c r="C718" s="179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6"/>
      <c r="P718" s="177"/>
      <c r="Q718" s="177"/>
      <c r="R718" s="177"/>
      <c r="S718" s="177"/>
      <c r="T718" s="177"/>
      <c r="U718" s="175"/>
      <c r="V718" s="175"/>
      <c r="W718" s="175"/>
      <c r="X718" s="175"/>
      <c r="Y718" s="176"/>
      <c r="Z718" s="177"/>
      <c r="AA718" s="177"/>
      <c r="AB718" s="177"/>
      <c r="AC718" s="175"/>
      <c r="AD718" s="175"/>
      <c r="AE718" s="415"/>
      <c r="AF718" s="175"/>
      <c r="AG718" s="175"/>
      <c r="AH718" s="175"/>
      <c r="AI718" s="178"/>
    </row>
    <row r="719" spans="1:35" s="184" customFormat="1" ht="15.75" customHeight="1" hidden="1">
      <c r="A719" s="180"/>
      <c r="B719" s="180"/>
      <c r="C719" s="181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3"/>
      <c r="P719" s="185"/>
      <c r="Q719" s="185"/>
      <c r="R719" s="185"/>
      <c r="S719" s="185"/>
      <c r="T719" s="185"/>
      <c r="U719" s="182"/>
      <c r="V719" s="182"/>
      <c r="W719" s="182"/>
      <c r="X719" s="182"/>
      <c r="Y719" s="183"/>
      <c r="Z719" s="185"/>
      <c r="AA719" s="185"/>
      <c r="AB719" s="185"/>
      <c r="AC719" s="182"/>
      <c r="AD719" s="182"/>
      <c r="AE719" s="434"/>
      <c r="AF719" s="182"/>
      <c r="AG719" s="182"/>
      <c r="AH719" s="182"/>
      <c r="AI719" s="186"/>
    </row>
    <row r="720" spans="1:35" s="184" customFormat="1" ht="15.75" customHeight="1" hidden="1">
      <c r="A720" s="180"/>
      <c r="B720" s="180"/>
      <c r="C720" s="181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3"/>
      <c r="P720" s="185"/>
      <c r="Q720" s="185"/>
      <c r="R720" s="185"/>
      <c r="S720" s="185"/>
      <c r="T720" s="185"/>
      <c r="U720" s="182"/>
      <c r="V720" s="182"/>
      <c r="W720" s="182"/>
      <c r="X720" s="182"/>
      <c r="Y720" s="183"/>
      <c r="Z720" s="185"/>
      <c r="AA720" s="185"/>
      <c r="AB720" s="185"/>
      <c r="AC720" s="182"/>
      <c r="AD720" s="182"/>
      <c r="AE720" s="434"/>
      <c r="AF720" s="182"/>
      <c r="AG720" s="182"/>
      <c r="AH720" s="182"/>
      <c r="AI720" s="186"/>
    </row>
    <row r="721" spans="1:35" s="293" customFormat="1" ht="15.75" customHeight="1" hidden="1">
      <c r="A721" s="188"/>
      <c r="B721" s="188"/>
      <c r="C721" s="189"/>
      <c r="D721" s="190"/>
      <c r="E721" s="190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1"/>
      <c r="Z721" s="192"/>
      <c r="AA721" s="192"/>
      <c r="AB721" s="192"/>
      <c r="AC721" s="190"/>
      <c r="AD721" s="190"/>
      <c r="AE721" s="416"/>
      <c r="AF721" s="190"/>
      <c r="AG721" s="190"/>
      <c r="AH721" s="190"/>
      <c r="AI721" s="193"/>
    </row>
    <row r="722" spans="1:35" s="161" customFormat="1" ht="31.5" customHeight="1" hidden="1">
      <c r="A722" s="155"/>
      <c r="B722" s="155"/>
      <c r="C722" s="179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6"/>
      <c r="P722" s="177"/>
      <c r="Q722" s="177"/>
      <c r="R722" s="177"/>
      <c r="S722" s="177"/>
      <c r="T722" s="177"/>
      <c r="U722" s="175"/>
      <c r="V722" s="175"/>
      <c r="W722" s="175"/>
      <c r="X722" s="175"/>
      <c r="Y722" s="176"/>
      <c r="Z722" s="177"/>
      <c r="AA722" s="177"/>
      <c r="AB722" s="177"/>
      <c r="AC722" s="175"/>
      <c r="AD722" s="175"/>
      <c r="AE722" s="415"/>
      <c r="AF722" s="175"/>
      <c r="AG722" s="175"/>
      <c r="AH722" s="175"/>
      <c r="AI722" s="178"/>
    </row>
    <row r="723" spans="1:35" s="184" customFormat="1" ht="15.75" customHeight="1" hidden="1">
      <c r="A723" s="313"/>
      <c r="B723" s="313"/>
      <c r="C723" s="314"/>
      <c r="D723" s="315"/>
      <c r="E723" s="315"/>
      <c r="F723" s="315"/>
      <c r="G723" s="315"/>
      <c r="H723" s="315"/>
      <c r="I723" s="315"/>
      <c r="J723" s="315"/>
      <c r="K723" s="315"/>
      <c r="L723" s="315"/>
      <c r="M723" s="315"/>
      <c r="N723" s="316"/>
      <c r="O723" s="317"/>
      <c r="P723" s="318"/>
      <c r="Q723" s="318"/>
      <c r="R723" s="318"/>
      <c r="S723" s="318"/>
      <c r="T723" s="318"/>
      <c r="U723" s="315"/>
      <c r="V723" s="315"/>
      <c r="W723" s="315"/>
      <c r="X723" s="315"/>
      <c r="Y723" s="316"/>
      <c r="Z723" s="318"/>
      <c r="AA723" s="318"/>
      <c r="AB723" s="318"/>
      <c r="AC723" s="315"/>
      <c r="AD723" s="315"/>
      <c r="AE723" s="435"/>
      <c r="AF723" s="315"/>
      <c r="AG723" s="315"/>
      <c r="AH723" s="315"/>
      <c r="AI723" s="186"/>
    </row>
    <row r="724" spans="1:35" s="184" customFormat="1" ht="15.75" customHeight="1" hidden="1">
      <c r="A724" s="180"/>
      <c r="B724" s="155"/>
      <c r="C724" s="179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3"/>
      <c r="P724" s="185"/>
      <c r="Q724" s="185"/>
      <c r="R724" s="185"/>
      <c r="S724" s="185"/>
      <c r="T724" s="185"/>
      <c r="U724" s="182"/>
      <c r="V724" s="182"/>
      <c r="W724" s="182"/>
      <c r="X724" s="182"/>
      <c r="Y724" s="183"/>
      <c r="Z724" s="185"/>
      <c r="AA724" s="185"/>
      <c r="AB724" s="185"/>
      <c r="AC724" s="182"/>
      <c r="AD724" s="182"/>
      <c r="AE724" s="434"/>
      <c r="AF724" s="182"/>
      <c r="AG724" s="182"/>
      <c r="AH724" s="182"/>
      <c r="AI724" s="186"/>
    </row>
    <row r="725" spans="1:35" s="289" customFormat="1" ht="15.75">
      <c r="A725" s="288"/>
      <c r="B725" s="147" t="s">
        <v>129</v>
      </c>
      <c r="C725" s="162" t="s">
        <v>12</v>
      </c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279"/>
      <c r="O725" s="337"/>
      <c r="P725" s="279"/>
      <c r="Q725" s="279"/>
      <c r="R725" s="279"/>
      <c r="S725" s="279"/>
      <c r="T725" s="279"/>
      <c r="U725" s="190">
        <f>SUM(U726+U727)</f>
        <v>900000</v>
      </c>
      <c r="V725" s="190">
        <f>SUM(V726+V727)</f>
        <v>900000</v>
      </c>
      <c r="W725" s="190">
        <f>SUM(W726+W727)</f>
        <v>0</v>
      </c>
      <c r="X725" s="190">
        <f>SUM(X726+X727)</f>
        <v>0</v>
      </c>
      <c r="Y725" s="190">
        <f aca="true" t="shared" si="78" ref="Y725:AH725">SUM(Y726+Y727)</f>
        <v>0</v>
      </c>
      <c r="Z725" s="190">
        <f t="shared" si="78"/>
        <v>0</v>
      </c>
      <c r="AA725" s="190">
        <f t="shared" si="78"/>
        <v>0</v>
      </c>
      <c r="AB725" s="190">
        <f t="shared" si="78"/>
        <v>0</v>
      </c>
      <c r="AC725" s="190">
        <f t="shared" si="78"/>
        <v>900000</v>
      </c>
      <c r="AD725" s="190">
        <f t="shared" si="78"/>
        <v>0</v>
      </c>
      <c r="AE725" s="413">
        <f>SUM(AD725/AC725)</f>
        <v>0</v>
      </c>
      <c r="AF725" s="190">
        <f t="shared" si="78"/>
        <v>900000</v>
      </c>
      <c r="AG725" s="190">
        <f t="shared" si="78"/>
        <v>0</v>
      </c>
      <c r="AH725" s="190">
        <f t="shared" si="78"/>
        <v>0</v>
      </c>
      <c r="AI725" s="186"/>
    </row>
    <row r="726" spans="1:35" s="276" customFormat="1" ht="51" customHeight="1" hidden="1">
      <c r="A726" s="180"/>
      <c r="B726" s="155"/>
      <c r="C726" s="156"/>
      <c r="D726" s="274"/>
      <c r="E726" s="274"/>
      <c r="F726" s="274"/>
      <c r="G726" s="274"/>
      <c r="H726" s="274"/>
      <c r="I726" s="274"/>
      <c r="J726" s="274"/>
      <c r="K726" s="274"/>
      <c r="L726" s="274"/>
      <c r="M726" s="274"/>
      <c r="N726" s="275"/>
      <c r="P726" s="277"/>
      <c r="Q726" s="277"/>
      <c r="R726" s="277"/>
      <c r="S726" s="277"/>
      <c r="T726" s="277"/>
      <c r="U726" s="166"/>
      <c r="V726" s="274"/>
      <c r="W726" s="274"/>
      <c r="X726" s="274"/>
      <c r="Y726" s="275"/>
      <c r="Z726" s="277"/>
      <c r="AA726" s="277"/>
      <c r="AB726" s="277"/>
      <c r="AC726" s="166"/>
      <c r="AD726" s="166"/>
      <c r="AE726" s="414"/>
      <c r="AF726" s="274"/>
      <c r="AG726" s="274"/>
      <c r="AH726" s="274"/>
      <c r="AI726" s="278"/>
    </row>
    <row r="727" spans="1:35" s="276" customFormat="1" ht="51" customHeight="1">
      <c r="A727" s="180"/>
      <c r="B727" s="155" t="s">
        <v>139</v>
      </c>
      <c r="C727" s="156" t="s">
        <v>127</v>
      </c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5"/>
      <c r="P727" s="277"/>
      <c r="Q727" s="277"/>
      <c r="R727" s="277"/>
      <c r="S727" s="277"/>
      <c r="T727" s="277"/>
      <c r="U727" s="166">
        <v>900000</v>
      </c>
      <c r="V727" s="274">
        <v>900000</v>
      </c>
      <c r="W727" s="274"/>
      <c r="X727" s="274"/>
      <c r="Y727" s="275"/>
      <c r="Z727" s="277"/>
      <c r="AA727" s="277"/>
      <c r="AB727" s="277"/>
      <c r="AC727" s="166">
        <f>SUM(U727-AA727+AB727)</f>
        <v>900000</v>
      </c>
      <c r="AD727" s="166">
        <v>0</v>
      </c>
      <c r="AE727" s="414">
        <f>SUM(AD727/AC727)</f>
        <v>0</v>
      </c>
      <c r="AF727" s="274">
        <v>900000</v>
      </c>
      <c r="AG727" s="274"/>
      <c r="AH727" s="274"/>
      <c r="AI727" s="278"/>
    </row>
    <row r="728" spans="1:35" s="145" customFormat="1" ht="21.75" customHeight="1" thickBot="1">
      <c r="A728" s="141"/>
      <c r="B728" s="141" t="s">
        <v>0</v>
      </c>
      <c r="C728" s="224" t="s">
        <v>115</v>
      </c>
      <c r="D728" s="212">
        <f>SUM(D744+D775+D787+D791+D808+D828+D863+D876+D885)</f>
        <v>39150</v>
      </c>
      <c r="E728" s="212">
        <f>SUM(E744+E775+E787+E791+E808+E828+E863+E876+E885)</f>
        <v>0</v>
      </c>
      <c r="F728" s="212">
        <f>SUM(F744+F775+F787+F791+F808+F828+F863+F876+F885)</f>
        <v>39150</v>
      </c>
      <c r="G728" s="212">
        <f>SUM(G729+G744+G775+G782+G787+G791+G808+G828+G876+G885)</f>
        <v>0</v>
      </c>
      <c r="H728" s="212">
        <f>SUM(H729+H744+H775+H782+H787+H791+H808+H828+H876+H885)</f>
        <v>0</v>
      </c>
      <c r="I728" s="212">
        <f>SUM(I744+I775+I787+I791+I808+I863+I883+I885+I1049)</f>
        <v>0</v>
      </c>
      <c r="J728" s="212"/>
      <c r="K728" s="212"/>
      <c r="L728" s="212"/>
      <c r="M728" s="212"/>
      <c r="N728" s="212">
        <f aca="true" t="shared" si="79" ref="N728:T728">SUM(N744+N830+N846+N837+N848)</f>
        <v>0</v>
      </c>
      <c r="O728" s="212">
        <f t="shared" si="79"/>
        <v>0</v>
      </c>
      <c r="P728" s="212">
        <f t="shared" si="79"/>
        <v>0</v>
      </c>
      <c r="Q728" s="212">
        <f t="shared" si="79"/>
        <v>0</v>
      </c>
      <c r="R728" s="212">
        <f t="shared" si="79"/>
        <v>0</v>
      </c>
      <c r="S728" s="212">
        <f t="shared" si="79"/>
        <v>0</v>
      </c>
      <c r="T728" s="212">
        <f t="shared" si="79"/>
        <v>0</v>
      </c>
      <c r="U728" s="212">
        <f>SUM(U744+U830+U846+U837+U848+U844+U853+U842)</f>
        <v>5193237</v>
      </c>
      <c r="V728" s="212">
        <f aca="true" t="shared" si="80" ref="V728:AH728">SUM(V744+V830+V846+V837+V848+V844+V853+V842)</f>
        <v>1371753</v>
      </c>
      <c r="W728" s="212">
        <f t="shared" si="80"/>
        <v>3805787</v>
      </c>
      <c r="X728" s="212">
        <f t="shared" si="80"/>
        <v>15697</v>
      </c>
      <c r="Y728" s="212">
        <f t="shared" si="80"/>
        <v>0</v>
      </c>
      <c r="Z728" s="212">
        <f t="shared" si="80"/>
        <v>0</v>
      </c>
      <c r="AA728" s="212">
        <f t="shared" si="80"/>
        <v>0</v>
      </c>
      <c r="AB728" s="212">
        <f t="shared" si="80"/>
        <v>3890</v>
      </c>
      <c r="AC728" s="212">
        <f>SUM(AC744+AC830+AC846+AC837+AC848+AC844+AC853+AC842+AC851)</f>
        <v>5197127</v>
      </c>
      <c r="AD728" s="212">
        <f>SUM(AD744+AD830+AD846+AD837+AD848+AD844+AD853+AD842+AD851)</f>
        <v>5182523</v>
      </c>
      <c r="AE728" s="410">
        <f>SUM(AD728/AC728)</f>
        <v>0.9971899859287641</v>
      </c>
      <c r="AF728" s="212">
        <f t="shared" si="80"/>
        <v>1371753</v>
      </c>
      <c r="AG728" s="212">
        <f t="shared" si="80"/>
        <v>3809677</v>
      </c>
      <c r="AH728" s="212">
        <f t="shared" si="80"/>
        <v>15697</v>
      </c>
      <c r="AI728" s="215"/>
    </row>
    <row r="729" spans="1:35" s="161" customFormat="1" ht="22.5" customHeight="1" hidden="1" thickTop="1">
      <c r="A729" s="146"/>
      <c r="B729" s="146"/>
      <c r="C729" s="227" t="s">
        <v>53</v>
      </c>
      <c r="D729" s="199">
        <f>SUM(D730:D743)</f>
        <v>0</v>
      </c>
      <c r="E729" s="199">
        <f>SUM(E730:E743)</f>
        <v>0</v>
      </c>
      <c r="F729" s="199">
        <f>SUM(F730:F743)</f>
        <v>0</v>
      </c>
      <c r="G729" s="199">
        <f>SUM(G730:G743)</f>
        <v>0</v>
      </c>
      <c r="H729" s="199">
        <f>SUM(H730:H743)</f>
        <v>0</v>
      </c>
      <c r="I729" s="199"/>
      <c r="J729" s="199"/>
      <c r="K729" s="199"/>
      <c r="L729" s="199"/>
      <c r="M729" s="199"/>
      <c r="N729" s="210"/>
      <c r="P729" s="211"/>
      <c r="Q729" s="211"/>
      <c r="R729" s="211"/>
      <c r="S729" s="199">
        <f>SUM(S730:S743)</f>
        <v>0</v>
      </c>
      <c r="T729" s="199">
        <f>SUM(T730:T743)</f>
        <v>0</v>
      </c>
      <c r="U729" s="199">
        <f>SUM(U730:U743)</f>
        <v>0</v>
      </c>
      <c r="V729" s="199"/>
      <c r="W729" s="199">
        <f>SUM(W730:W743)</f>
        <v>0</v>
      </c>
      <c r="X729" s="199">
        <f>SUM(X730:X743)</f>
        <v>0</v>
      </c>
      <c r="Y729" s="205"/>
      <c r="Z729" s="206"/>
      <c r="AA729" s="199">
        <f>SUM(AA730:AA743)</f>
        <v>0</v>
      </c>
      <c r="AB729" s="199">
        <f>SUM(AB730:AB743)</f>
        <v>0</v>
      </c>
      <c r="AC729" s="199">
        <f>SUM(AC730:AC743)</f>
        <v>0</v>
      </c>
      <c r="AD729" s="199">
        <f>SUM(AD730:AD743)</f>
        <v>0</v>
      </c>
      <c r="AE729" s="423"/>
      <c r="AF729" s="199"/>
      <c r="AG729" s="199">
        <f>SUM(AG730:AG743)</f>
        <v>0</v>
      </c>
      <c r="AH729" s="199">
        <f>SUM(AH730:AH743)</f>
        <v>0</v>
      </c>
      <c r="AI729" s="178"/>
    </row>
    <row r="730" spans="1:35" s="161" customFormat="1" ht="16.5" customHeight="1" hidden="1" thickTop="1">
      <c r="A730" s="155"/>
      <c r="B730" s="155">
        <v>302</v>
      </c>
      <c r="C730" s="179" t="s">
        <v>51</v>
      </c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6"/>
      <c r="P730" s="177"/>
      <c r="Q730" s="177"/>
      <c r="R730" s="177"/>
      <c r="S730" s="175"/>
      <c r="T730" s="175"/>
      <c r="U730" s="175"/>
      <c r="V730" s="175"/>
      <c r="W730" s="175"/>
      <c r="X730" s="175"/>
      <c r="Y730" s="272"/>
      <c r="Z730" s="273"/>
      <c r="AA730" s="175"/>
      <c r="AB730" s="175"/>
      <c r="AC730" s="175"/>
      <c r="AD730" s="175"/>
      <c r="AE730" s="415"/>
      <c r="AF730" s="175"/>
      <c r="AG730" s="175"/>
      <c r="AH730" s="175"/>
      <c r="AI730" s="178"/>
    </row>
    <row r="731" spans="1:35" s="161" customFormat="1" ht="16.5" customHeight="1" hidden="1" thickTop="1">
      <c r="A731" s="155"/>
      <c r="B731" s="155">
        <v>303</v>
      </c>
      <c r="C731" s="156" t="s">
        <v>16</v>
      </c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6"/>
      <c r="P731" s="177"/>
      <c r="Q731" s="177"/>
      <c r="R731" s="177"/>
      <c r="S731" s="175"/>
      <c r="T731" s="175"/>
      <c r="U731" s="175"/>
      <c r="V731" s="175"/>
      <c r="W731" s="175"/>
      <c r="X731" s="175"/>
      <c r="Y731" s="272"/>
      <c r="Z731" s="273"/>
      <c r="AA731" s="175"/>
      <c r="AB731" s="175"/>
      <c r="AC731" s="175"/>
      <c r="AD731" s="175"/>
      <c r="AE731" s="415"/>
      <c r="AF731" s="175"/>
      <c r="AG731" s="175"/>
      <c r="AH731" s="175"/>
      <c r="AI731" s="178"/>
    </row>
    <row r="732" spans="1:35" s="161" customFormat="1" ht="16.5" customHeight="1" hidden="1" thickTop="1">
      <c r="A732" s="155"/>
      <c r="B732" s="155">
        <v>401</v>
      </c>
      <c r="C732" s="179" t="s">
        <v>35</v>
      </c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6"/>
      <c r="P732" s="177"/>
      <c r="Q732" s="177"/>
      <c r="R732" s="177"/>
      <c r="S732" s="175"/>
      <c r="T732" s="175"/>
      <c r="U732" s="175"/>
      <c r="V732" s="175"/>
      <c r="W732" s="175"/>
      <c r="X732" s="175"/>
      <c r="Y732" s="272"/>
      <c r="Z732" s="273"/>
      <c r="AA732" s="175"/>
      <c r="AB732" s="175"/>
      <c r="AC732" s="175"/>
      <c r="AD732" s="175"/>
      <c r="AE732" s="415"/>
      <c r="AF732" s="175"/>
      <c r="AG732" s="175"/>
      <c r="AH732" s="175"/>
      <c r="AI732" s="178"/>
    </row>
    <row r="733" spans="1:35" s="161" customFormat="1" ht="16.5" customHeight="1" hidden="1" thickTop="1">
      <c r="A733" s="155"/>
      <c r="B733" s="155">
        <v>404</v>
      </c>
      <c r="C733" s="179" t="s">
        <v>5</v>
      </c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6"/>
      <c r="P733" s="177"/>
      <c r="Q733" s="177"/>
      <c r="R733" s="177"/>
      <c r="S733" s="175"/>
      <c r="T733" s="175"/>
      <c r="U733" s="175"/>
      <c r="V733" s="175"/>
      <c r="W733" s="175"/>
      <c r="X733" s="175"/>
      <c r="Y733" s="272"/>
      <c r="Z733" s="273"/>
      <c r="AA733" s="175"/>
      <c r="AB733" s="175"/>
      <c r="AC733" s="175"/>
      <c r="AD733" s="175"/>
      <c r="AE733" s="415"/>
      <c r="AF733" s="175"/>
      <c r="AG733" s="175"/>
      <c r="AH733" s="175"/>
      <c r="AI733" s="178"/>
    </row>
    <row r="734" spans="1:35" s="161" customFormat="1" ht="16.5" customHeight="1" hidden="1" thickTop="1">
      <c r="A734" s="155"/>
      <c r="B734" s="155">
        <v>411</v>
      </c>
      <c r="C734" s="179" t="s">
        <v>39</v>
      </c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6"/>
      <c r="P734" s="177"/>
      <c r="Q734" s="177"/>
      <c r="R734" s="177"/>
      <c r="S734" s="175"/>
      <c r="T734" s="175"/>
      <c r="U734" s="175"/>
      <c r="V734" s="175"/>
      <c r="W734" s="175"/>
      <c r="X734" s="175"/>
      <c r="Y734" s="272"/>
      <c r="Z734" s="273"/>
      <c r="AA734" s="175"/>
      <c r="AB734" s="175"/>
      <c r="AC734" s="175"/>
      <c r="AD734" s="175"/>
      <c r="AE734" s="415"/>
      <c r="AF734" s="175"/>
      <c r="AG734" s="175"/>
      <c r="AH734" s="175"/>
      <c r="AI734" s="178"/>
    </row>
    <row r="735" spans="1:35" s="161" customFormat="1" ht="16.5" customHeight="1" hidden="1" thickTop="1">
      <c r="A735" s="155"/>
      <c r="B735" s="155">
        <v>412</v>
      </c>
      <c r="C735" s="156" t="s">
        <v>10</v>
      </c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6"/>
      <c r="P735" s="177"/>
      <c r="Q735" s="177"/>
      <c r="R735" s="177"/>
      <c r="S735" s="175"/>
      <c r="T735" s="175"/>
      <c r="U735" s="175"/>
      <c r="V735" s="175"/>
      <c r="W735" s="175"/>
      <c r="X735" s="175"/>
      <c r="Y735" s="272"/>
      <c r="Z735" s="273"/>
      <c r="AA735" s="175"/>
      <c r="AB735" s="175"/>
      <c r="AC735" s="175"/>
      <c r="AD735" s="175"/>
      <c r="AE735" s="415"/>
      <c r="AF735" s="175"/>
      <c r="AG735" s="175"/>
      <c r="AH735" s="175"/>
      <c r="AI735" s="178"/>
    </row>
    <row r="736" spans="1:35" s="161" customFormat="1" ht="16.5" customHeight="1" hidden="1" thickTop="1">
      <c r="A736" s="155"/>
      <c r="B736" s="155">
        <v>421</v>
      </c>
      <c r="C736" s="179" t="s">
        <v>6</v>
      </c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6"/>
      <c r="P736" s="177"/>
      <c r="Q736" s="177"/>
      <c r="R736" s="177"/>
      <c r="S736" s="175"/>
      <c r="T736" s="175"/>
      <c r="U736" s="175"/>
      <c r="V736" s="175"/>
      <c r="W736" s="175"/>
      <c r="X736" s="175"/>
      <c r="Y736" s="272"/>
      <c r="Z736" s="273"/>
      <c r="AA736" s="175"/>
      <c r="AB736" s="175"/>
      <c r="AC736" s="175"/>
      <c r="AD736" s="175"/>
      <c r="AE736" s="415"/>
      <c r="AF736" s="175"/>
      <c r="AG736" s="175"/>
      <c r="AH736" s="175"/>
      <c r="AI736" s="178"/>
    </row>
    <row r="737" spans="1:35" s="161" customFormat="1" ht="16.5" customHeight="1" hidden="1" thickTop="1">
      <c r="A737" s="155"/>
      <c r="B737" s="155">
        <v>424</v>
      </c>
      <c r="C737" s="179" t="s">
        <v>33</v>
      </c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6"/>
      <c r="P737" s="177"/>
      <c r="Q737" s="177"/>
      <c r="R737" s="177"/>
      <c r="S737" s="175"/>
      <c r="T737" s="175"/>
      <c r="U737" s="175"/>
      <c r="V737" s="175"/>
      <c r="W737" s="175"/>
      <c r="X737" s="175"/>
      <c r="Y737" s="272"/>
      <c r="Z737" s="273"/>
      <c r="AA737" s="175"/>
      <c r="AB737" s="175"/>
      <c r="AC737" s="175"/>
      <c r="AD737" s="175"/>
      <c r="AE737" s="415"/>
      <c r="AF737" s="175"/>
      <c r="AG737" s="175"/>
      <c r="AH737" s="175"/>
      <c r="AI737" s="178"/>
    </row>
    <row r="738" spans="1:35" s="161" customFormat="1" ht="16.5" customHeight="1" hidden="1" thickTop="1">
      <c r="A738" s="155"/>
      <c r="B738" s="155">
        <v>426</v>
      </c>
      <c r="C738" s="179" t="s">
        <v>7</v>
      </c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6"/>
      <c r="P738" s="177"/>
      <c r="Q738" s="177"/>
      <c r="R738" s="177"/>
      <c r="S738" s="175"/>
      <c r="T738" s="175"/>
      <c r="U738" s="175"/>
      <c r="V738" s="175"/>
      <c r="W738" s="175"/>
      <c r="X738" s="175"/>
      <c r="Y738" s="272"/>
      <c r="Z738" s="273"/>
      <c r="AA738" s="175"/>
      <c r="AB738" s="175"/>
      <c r="AC738" s="175"/>
      <c r="AD738" s="175"/>
      <c r="AE738" s="415"/>
      <c r="AF738" s="175"/>
      <c r="AG738" s="175"/>
      <c r="AH738" s="175"/>
      <c r="AI738" s="178"/>
    </row>
    <row r="739" spans="1:35" s="161" customFormat="1" ht="16.5" customHeight="1" hidden="1" thickTop="1">
      <c r="A739" s="155"/>
      <c r="B739" s="155">
        <v>427</v>
      </c>
      <c r="C739" s="179" t="s">
        <v>38</v>
      </c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6"/>
      <c r="P739" s="177"/>
      <c r="Q739" s="177"/>
      <c r="R739" s="177"/>
      <c r="S739" s="175"/>
      <c r="T739" s="175"/>
      <c r="U739" s="175"/>
      <c r="V739" s="175"/>
      <c r="W739" s="175"/>
      <c r="X739" s="175"/>
      <c r="Y739" s="272"/>
      <c r="Z739" s="273"/>
      <c r="AA739" s="175"/>
      <c r="AB739" s="175"/>
      <c r="AC739" s="175"/>
      <c r="AD739" s="175"/>
      <c r="AE739" s="415"/>
      <c r="AF739" s="175"/>
      <c r="AG739" s="175"/>
      <c r="AH739" s="175"/>
      <c r="AI739" s="178"/>
    </row>
    <row r="740" spans="1:35" s="161" customFormat="1" ht="16.5" customHeight="1" hidden="1" thickTop="1">
      <c r="A740" s="155"/>
      <c r="B740" s="155">
        <v>430</v>
      </c>
      <c r="C740" s="179" t="s">
        <v>37</v>
      </c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6"/>
      <c r="P740" s="177"/>
      <c r="Q740" s="177"/>
      <c r="R740" s="177"/>
      <c r="S740" s="175"/>
      <c r="T740" s="175"/>
      <c r="U740" s="175"/>
      <c r="V740" s="175"/>
      <c r="W740" s="175"/>
      <c r="X740" s="175"/>
      <c r="Y740" s="272"/>
      <c r="Z740" s="273"/>
      <c r="AA740" s="175"/>
      <c r="AB740" s="175"/>
      <c r="AC740" s="175"/>
      <c r="AD740" s="175"/>
      <c r="AE740" s="415"/>
      <c r="AF740" s="175"/>
      <c r="AG740" s="175"/>
      <c r="AH740" s="175"/>
      <c r="AI740" s="178"/>
    </row>
    <row r="741" spans="1:35" s="161" customFormat="1" ht="16.5" customHeight="1" hidden="1" thickTop="1">
      <c r="A741" s="155"/>
      <c r="B741" s="155">
        <v>441</v>
      </c>
      <c r="C741" s="179" t="s">
        <v>36</v>
      </c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6"/>
      <c r="P741" s="177"/>
      <c r="Q741" s="177"/>
      <c r="R741" s="177"/>
      <c r="S741" s="175"/>
      <c r="T741" s="175"/>
      <c r="U741" s="175"/>
      <c r="V741" s="175"/>
      <c r="W741" s="175"/>
      <c r="X741" s="175"/>
      <c r="Y741" s="272"/>
      <c r="Z741" s="273"/>
      <c r="AA741" s="175"/>
      <c r="AB741" s="175"/>
      <c r="AC741" s="175"/>
      <c r="AD741" s="175"/>
      <c r="AE741" s="415"/>
      <c r="AF741" s="175"/>
      <c r="AG741" s="175"/>
      <c r="AH741" s="175"/>
      <c r="AI741" s="178"/>
    </row>
    <row r="742" spans="1:35" s="161" customFormat="1" ht="16.5" customHeight="1" hidden="1" thickTop="1">
      <c r="A742" s="155"/>
      <c r="B742" s="155">
        <v>444</v>
      </c>
      <c r="C742" s="179" t="s">
        <v>11</v>
      </c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6"/>
      <c r="P742" s="177"/>
      <c r="Q742" s="177"/>
      <c r="R742" s="177"/>
      <c r="S742" s="175"/>
      <c r="T742" s="175"/>
      <c r="U742" s="175"/>
      <c r="V742" s="175"/>
      <c r="W742" s="175"/>
      <c r="X742" s="175"/>
      <c r="Y742" s="272"/>
      <c r="Z742" s="273"/>
      <c r="AA742" s="175"/>
      <c r="AB742" s="175"/>
      <c r="AC742" s="175"/>
      <c r="AD742" s="175"/>
      <c r="AE742" s="415"/>
      <c r="AF742" s="175"/>
      <c r="AG742" s="175"/>
      <c r="AH742" s="175"/>
      <c r="AI742" s="178"/>
    </row>
    <row r="743" spans="1:35" s="161" customFormat="1" ht="16.5" customHeight="1" hidden="1" thickTop="1">
      <c r="A743" s="155"/>
      <c r="B743" s="155">
        <v>481</v>
      </c>
      <c r="C743" s="179" t="s">
        <v>14</v>
      </c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6"/>
      <c r="P743" s="177"/>
      <c r="Q743" s="177"/>
      <c r="R743" s="177"/>
      <c r="S743" s="175"/>
      <c r="T743" s="175"/>
      <c r="U743" s="175"/>
      <c r="V743" s="175"/>
      <c r="W743" s="175"/>
      <c r="X743" s="175"/>
      <c r="Y743" s="272"/>
      <c r="Z743" s="273"/>
      <c r="AA743" s="175"/>
      <c r="AB743" s="175"/>
      <c r="AC743" s="175"/>
      <c r="AD743" s="175"/>
      <c r="AE743" s="415"/>
      <c r="AF743" s="175"/>
      <c r="AG743" s="175"/>
      <c r="AH743" s="175"/>
      <c r="AI743" s="178"/>
    </row>
    <row r="744" spans="1:35" s="208" customFormat="1" ht="35.25" customHeight="1" hidden="1" thickTop="1">
      <c r="A744" s="147"/>
      <c r="B744" s="147"/>
      <c r="C744" s="162"/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418"/>
      <c r="AF744" s="204"/>
      <c r="AG744" s="204"/>
      <c r="AH744" s="204"/>
      <c r="AI744" s="207"/>
    </row>
    <row r="745" spans="1:35" s="173" customFormat="1" ht="36" customHeight="1" hidden="1">
      <c r="A745" s="155"/>
      <c r="B745" s="155"/>
      <c r="C745" s="179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71"/>
      <c r="P745" s="170"/>
      <c r="Q745" s="170"/>
      <c r="R745" s="170"/>
      <c r="S745" s="170"/>
      <c r="T745" s="170"/>
      <c r="U745" s="166"/>
      <c r="V745" s="166"/>
      <c r="W745" s="166"/>
      <c r="X745" s="166"/>
      <c r="Y745" s="171"/>
      <c r="Z745" s="170"/>
      <c r="AA745" s="166"/>
      <c r="AB745" s="166"/>
      <c r="AC745" s="166"/>
      <c r="AD745" s="166"/>
      <c r="AE745" s="414"/>
      <c r="AF745" s="166"/>
      <c r="AG745" s="166"/>
      <c r="AH745" s="166"/>
      <c r="AI745" s="172"/>
    </row>
    <row r="746" spans="1:35" s="161" customFormat="1" ht="15.75" customHeight="1" hidden="1">
      <c r="A746" s="155"/>
      <c r="B746" s="155"/>
      <c r="C746" s="156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6"/>
      <c r="P746" s="177"/>
      <c r="Q746" s="177"/>
      <c r="R746" s="177"/>
      <c r="S746" s="177"/>
      <c r="T746" s="177"/>
      <c r="U746" s="175"/>
      <c r="V746" s="175"/>
      <c r="W746" s="175"/>
      <c r="X746" s="175"/>
      <c r="Y746" s="176"/>
      <c r="Z746" s="177"/>
      <c r="AA746" s="175"/>
      <c r="AB746" s="175"/>
      <c r="AC746" s="175"/>
      <c r="AD746" s="175"/>
      <c r="AE746" s="415"/>
      <c r="AF746" s="175"/>
      <c r="AG746" s="175"/>
      <c r="AH746" s="175"/>
      <c r="AI746" s="178"/>
    </row>
    <row r="747" spans="1:35" s="161" customFormat="1" ht="15.75" customHeight="1" hidden="1">
      <c r="A747" s="155"/>
      <c r="B747" s="155"/>
      <c r="C747" s="156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6"/>
      <c r="P747" s="177"/>
      <c r="Q747" s="177"/>
      <c r="R747" s="177"/>
      <c r="S747" s="177"/>
      <c r="T747" s="177"/>
      <c r="U747" s="175"/>
      <c r="V747" s="175"/>
      <c r="W747" s="175"/>
      <c r="X747" s="175"/>
      <c r="Y747" s="176"/>
      <c r="Z747" s="177"/>
      <c r="AA747" s="175"/>
      <c r="AB747" s="175"/>
      <c r="AC747" s="175"/>
      <c r="AD747" s="175"/>
      <c r="AE747" s="415"/>
      <c r="AF747" s="175"/>
      <c r="AG747" s="175"/>
      <c r="AH747" s="175"/>
      <c r="AI747" s="178"/>
    </row>
    <row r="748" spans="1:35" s="161" customFormat="1" ht="15.75" customHeight="1" hidden="1">
      <c r="A748" s="155"/>
      <c r="B748" s="155"/>
      <c r="C748" s="179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6"/>
      <c r="P748" s="177"/>
      <c r="Q748" s="177"/>
      <c r="R748" s="177"/>
      <c r="S748" s="177"/>
      <c r="T748" s="177"/>
      <c r="U748" s="175"/>
      <c r="V748" s="175"/>
      <c r="W748" s="175"/>
      <c r="X748" s="175"/>
      <c r="Y748" s="176"/>
      <c r="Z748" s="177"/>
      <c r="AA748" s="175"/>
      <c r="AB748" s="175"/>
      <c r="AC748" s="175"/>
      <c r="AD748" s="175"/>
      <c r="AE748" s="415"/>
      <c r="AF748" s="175"/>
      <c r="AG748" s="175"/>
      <c r="AH748" s="175"/>
      <c r="AI748" s="178"/>
    </row>
    <row r="749" spans="1:35" s="161" customFormat="1" ht="15.75" customHeight="1" hidden="1">
      <c r="A749" s="155"/>
      <c r="B749" s="155"/>
      <c r="C749" s="179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6"/>
      <c r="P749" s="177"/>
      <c r="Q749" s="177"/>
      <c r="R749" s="177"/>
      <c r="S749" s="177"/>
      <c r="T749" s="177"/>
      <c r="U749" s="175"/>
      <c r="V749" s="175"/>
      <c r="W749" s="175"/>
      <c r="X749" s="175"/>
      <c r="Y749" s="176"/>
      <c r="Z749" s="177"/>
      <c r="AA749" s="175"/>
      <c r="AB749" s="175"/>
      <c r="AC749" s="175"/>
      <c r="AD749" s="175"/>
      <c r="AE749" s="415"/>
      <c r="AF749" s="175"/>
      <c r="AG749" s="175"/>
      <c r="AH749" s="175"/>
      <c r="AI749" s="178"/>
    </row>
    <row r="750" spans="1:35" s="161" customFormat="1" ht="15.75" customHeight="1" hidden="1">
      <c r="A750" s="155"/>
      <c r="B750" s="155"/>
      <c r="C750" s="179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6"/>
      <c r="P750" s="177"/>
      <c r="Q750" s="177"/>
      <c r="R750" s="177"/>
      <c r="S750" s="177"/>
      <c r="T750" s="177"/>
      <c r="U750" s="175"/>
      <c r="V750" s="175"/>
      <c r="W750" s="175"/>
      <c r="X750" s="175"/>
      <c r="Y750" s="176"/>
      <c r="Z750" s="177"/>
      <c r="AA750" s="175"/>
      <c r="AB750" s="175"/>
      <c r="AC750" s="175"/>
      <c r="AD750" s="175"/>
      <c r="AE750" s="415"/>
      <c r="AF750" s="175"/>
      <c r="AG750" s="175"/>
      <c r="AH750" s="175"/>
      <c r="AI750" s="178"/>
    </row>
    <row r="751" spans="1:35" s="161" customFormat="1" ht="15.75" customHeight="1" hidden="1">
      <c r="A751" s="155"/>
      <c r="B751" s="155"/>
      <c r="C751" s="156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6"/>
      <c r="P751" s="177"/>
      <c r="Q751" s="177"/>
      <c r="R751" s="177"/>
      <c r="S751" s="177"/>
      <c r="T751" s="177"/>
      <c r="U751" s="175"/>
      <c r="V751" s="175"/>
      <c r="W751" s="175"/>
      <c r="X751" s="175"/>
      <c r="Y751" s="176"/>
      <c r="Z751" s="177"/>
      <c r="AA751" s="175"/>
      <c r="AB751" s="175"/>
      <c r="AC751" s="175"/>
      <c r="AD751" s="175"/>
      <c r="AE751" s="415"/>
      <c r="AF751" s="175"/>
      <c r="AG751" s="175"/>
      <c r="AH751" s="175"/>
      <c r="AI751" s="178"/>
    </row>
    <row r="752" spans="1:35" s="161" customFormat="1" ht="15.75" customHeight="1" hidden="1">
      <c r="A752" s="155"/>
      <c r="B752" s="155"/>
      <c r="C752" s="156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6"/>
      <c r="P752" s="177"/>
      <c r="Q752" s="177"/>
      <c r="R752" s="177"/>
      <c r="S752" s="177"/>
      <c r="T752" s="177"/>
      <c r="U752" s="175"/>
      <c r="V752" s="175"/>
      <c r="W752" s="175"/>
      <c r="X752" s="175"/>
      <c r="Y752" s="176"/>
      <c r="Z752" s="177"/>
      <c r="AA752" s="175"/>
      <c r="AB752" s="175"/>
      <c r="AC752" s="175"/>
      <c r="AD752" s="175"/>
      <c r="AE752" s="415"/>
      <c r="AF752" s="175"/>
      <c r="AG752" s="175"/>
      <c r="AH752" s="175"/>
      <c r="AI752" s="178"/>
    </row>
    <row r="753" spans="1:35" s="161" customFormat="1" ht="15.75" customHeight="1" hidden="1">
      <c r="A753" s="155"/>
      <c r="B753" s="155"/>
      <c r="C753" s="156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6"/>
      <c r="P753" s="177"/>
      <c r="Q753" s="177"/>
      <c r="R753" s="177"/>
      <c r="S753" s="177"/>
      <c r="T753" s="177"/>
      <c r="U753" s="175"/>
      <c r="V753" s="175"/>
      <c r="W753" s="175"/>
      <c r="X753" s="175"/>
      <c r="Y753" s="176"/>
      <c r="Z753" s="177"/>
      <c r="AA753" s="175"/>
      <c r="AB753" s="175"/>
      <c r="AC753" s="175"/>
      <c r="AD753" s="175"/>
      <c r="AE753" s="415"/>
      <c r="AF753" s="175"/>
      <c r="AG753" s="175"/>
      <c r="AH753" s="175"/>
      <c r="AI753" s="178"/>
    </row>
    <row r="754" spans="1:35" s="161" customFormat="1" ht="15.75" customHeight="1" hidden="1">
      <c r="A754" s="155"/>
      <c r="B754" s="155"/>
      <c r="C754" s="156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6"/>
      <c r="P754" s="177"/>
      <c r="Q754" s="177"/>
      <c r="R754" s="177"/>
      <c r="S754" s="177"/>
      <c r="T754" s="177"/>
      <c r="U754" s="175"/>
      <c r="V754" s="175"/>
      <c r="W754" s="175"/>
      <c r="X754" s="175"/>
      <c r="Y754" s="176"/>
      <c r="Z754" s="177"/>
      <c r="AA754" s="175"/>
      <c r="AB754" s="175"/>
      <c r="AC754" s="175"/>
      <c r="AD754" s="175"/>
      <c r="AE754" s="415"/>
      <c r="AF754" s="175"/>
      <c r="AG754" s="175"/>
      <c r="AH754" s="175"/>
      <c r="AI754" s="178"/>
    </row>
    <row r="755" spans="1:35" s="161" customFormat="1" ht="15.75" customHeight="1" hidden="1">
      <c r="A755" s="155"/>
      <c r="B755" s="155"/>
      <c r="C755" s="156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6"/>
      <c r="P755" s="177"/>
      <c r="Q755" s="177"/>
      <c r="R755" s="177"/>
      <c r="S755" s="177"/>
      <c r="T755" s="177"/>
      <c r="U755" s="175"/>
      <c r="V755" s="175"/>
      <c r="W755" s="175"/>
      <c r="X755" s="175"/>
      <c r="Y755" s="176"/>
      <c r="Z755" s="177"/>
      <c r="AA755" s="175"/>
      <c r="AB755" s="175"/>
      <c r="AC755" s="175"/>
      <c r="AD755" s="175"/>
      <c r="AE755" s="415"/>
      <c r="AF755" s="175"/>
      <c r="AG755" s="175"/>
      <c r="AH755" s="175"/>
      <c r="AI755" s="178"/>
    </row>
    <row r="756" spans="1:35" s="161" customFormat="1" ht="15.75" customHeight="1" hidden="1">
      <c r="A756" s="155"/>
      <c r="B756" s="155"/>
      <c r="C756" s="179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6"/>
      <c r="P756" s="177"/>
      <c r="Q756" s="177"/>
      <c r="R756" s="177"/>
      <c r="S756" s="177"/>
      <c r="T756" s="177"/>
      <c r="U756" s="175"/>
      <c r="V756" s="175"/>
      <c r="W756" s="175"/>
      <c r="X756" s="175"/>
      <c r="Y756" s="176"/>
      <c r="Z756" s="177"/>
      <c r="AA756" s="175"/>
      <c r="AB756" s="175"/>
      <c r="AC756" s="175"/>
      <c r="AD756" s="175"/>
      <c r="AE756" s="415"/>
      <c r="AF756" s="175"/>
      <c r="AG756" s="175"/>
      <c r="AH756" s="175"/>
      <c r="AI756" s="178"/>
    </row>
    <row r="757" spans="1:35" s="161" customFormat="1" ht="15.75" customHeight="1" hidden="1">
      <c r="A757" s="155"/>
      <c r="B757" s="155"/>
      <c r="C757" s="179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6"/>
      <c r="P757" s="177"/>
      <c r="Q757" s="177"/>
      <c r="R757" s="177"/>
      <c r="S757" s="177"/>
      <c r="T757" s="177"/>
      <c r="U757" s="175"/>
      <c r="V757" s="175"/>
      <c r="W757" s="175"/>
      <c r="X757" s="175"/>
      <c r="Y757" s="176"/>
      <c r="Z757" s="177"/>
      <c r="AA757" s="175"/>
      <c r="AB757" s="175"/>
      <c r="AC757" s="175"/>
      <c r="AD757" s="175"/>
      <c r="AE757" s="415"/>
      <c r="AF757" s="175"/>
      <c r="AG757" s="175"/>
      <c r="AH757" s="175"/>
      <c r="AI757" s="178"/>
    </row>
    <row r="758" spans="1:35" s="161" customFormat="1" ht="15.75" customHeight="1" hidden="1">
      <c r="A758" s="155"/>
      <c r="B758" s="155"/>
      <c r="C758" s="179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6"/>
      <c r="P758" s="177"/>
      <c r="Q758" s="177"/>
      <c r="R758" s="177"/>
      <c r="S758" s="177"/>
      <c r="T758" s="177"/>
      <c r="U758" s="175"/>
      <c r="V758" s="175"/>
      <c r="W758" s="175"/>
      <c r="X758" s="175"/>
      <c r="Y758" s="176"/>
      <c r="Z758" s="177"/>
      <c r="AA758" s="175"/>
      <c r="AB758" s="175"/>
      <c r="AC758" s="175"/>
      <c r="AD758" s="175"/>
      <c r="AE758" s="415"/>
      <c r="AF758" s="175"/>
      <c r="AG758" s="175"/>
      <c r="AH758" s="175"/>
      <c r="AI758" s="178"/>
    </row>
    <row r="759" spans="1:35" s="161" customFormat="1" ht="15.75" customHeight="1" hidden="1">
      <c r="A759" s="155"/>
      <c r="B759" s="155"/>
      <c r="C759" s="179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6"/>
      <c r="P759" s="177"/>
      <c r="Q759" s="177"/>
      <c r="R759" s="177"/>
      <c r="S759" s="177"/>
      <c r="T759" s="177"/>
      <c r="U759" s="175"/>
      <c r="V759" s="175"/>
      <c r="W759" s="175"/>
      <c r="X759" s="175"/>
      <c r="Y759" s="176"/>
      <c r="Z759" s="177"/>
      <c r="AA759" s="175"/>
      <c r="AB759" s="175"/>
      <c r="AC759" s="175"/>
      <c r="AD759" s="175"/>
      <c r="AE759" s="415"/>
      <c r="AF759" s="175"/>
      <c r="AG759" s="175"/>
      <c r="AH759" s="175"/>
      <c r="AI759" s="178"/>
    </row>
    <row r="760" spans="1:35" s="161" customFormat="1" ht="15.75" customHeight="1" hidden="1">
      <c r="A760" s="155"/>
      <c r="B760" s="155"/>
      <c r="C760" s="179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6"/>
      <c r="P760" s="177"/>
      <c r="Q760" s="177"/>
      <c r="R760" s="177"/>
      <c r="S760" s="177"/>
      <c r="T760" s="177"/>
      <c r="U760" s="175"/>
      <c r="V760" s="175"/>
      <c r="W760" s="175"/>
      <c r="X760" s="175"/>
      <c r="Y760" s="176"/>
      <c r="Z760" s="177"/>
      <c r="AA760" s="175"/>
      <c r="AB760" s="175"/>
      <c r="AC760" s="175"/>
      <c r="AD760" s="175"/>
      <c r="AE760" s="415"/>
      <c r="AF760" s="175"/>
      <c r="AG760" s="175"/>
      <c r="AH760" s="175"/>
      <c r="AI760" s="178"/>
    </row>
    <row r="761" spans="1:35" s="161" customFormat="1" ht="15.75" customHeight="1" hidden="1">
      <c r="A761" s="155"/>
      <c r="B761" s="155"/>
      <c r="C761" s="179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6"/>
      <c r="P761" s="177"/>
      <c r="Q761" s="177"/>
      <c r="R761" s="177"/>
      <c r="S761" s="177"/>
      <c r="T761" s="177"/>
      <c r="U761" s="175"/>
      <c r="V761" s="175"/>
      <c r="W761" s="175"/>
      <c r="X761" s="175"/>
      <c r="Y761" s="176"/>
      <c r="Z761" s="177"/>
      <c r="AA761" s="175"/>
      <c r="AB761" s="175"/>
      <c r="AC761" s="175"/>
      <c r="AD761" s="175"/>
      <c r="AE761" s="415"/>
      <c r="AF761" s="175"/>
      <c r="AG761" s="175"/>
      <c r="AH761" s="175"/>
      <c r="AI761" s="178"/>
    </row>
    <row r="762" spans="1:35" s="161" customFormat="1" ht="15.75" customHeight="1" hidden="1">
      <c r="A762" s="155"/>
      <c r="B762" s="155"/>
      <c r="C762" s="179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6"/>
      <c r="P762" s="177"/>
      <c r="Q762" s="177"/>
      <c r="R762" s="177"/>
      <c r="S762" s="177"/>
      <c r="T762" s="177"/>
      <c r="U762" s="175"/>
      <c r="V762" s="175"/>
      <c r="W762" s="175"/>
      <c r="X762" s="175"/>
      <c r="Y762" s="176"/>
      <c r="Z762" s="177"/>
      <c r="AA762" s="175"/>
      <c r="AB762" s="175"/>
      <c r="AC762" s="175"/>
      <c r="AD762" s="175"/>
      <c r="AE762" s="415"/>
      <c r="AF762" s="175"/>
      <c r="AG762" s="175"/>
      <c r="AH762" s="175"/>
      <c r="AI762" s="178"/>
    </row>
    <row r="763" spans="1:35" s="161" customFormat="1" ht="15.75" customHeight="1" hidden="1">
      <c r="A763" s="155"/>
      <c r="B763" s="155"/>
      <c r="C763" s="179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6"/>
      <c r="P763" s="177"/>
      <c r="Q763" s="177"/>
      <c r="R763" s="177"/>
      <c r="S763" s="177"/>
      <c r="T763" s="177"/>
      <c r="U763" s="175"/>
      <c r="V763" s="175"/>
      <c r="W763" s="175"/>
      <c r="X763" s="175"/>
      <c r="Y763" s="176"/>
      <c r="Z763" s="177"/>
      <c r="AA763" s="175"/>
      <c r="AB763" s="175"/>
      <c r="AC763" s="175"/>
      <c r="AD763" s="175"/>
      <c r="AE763" s="415"/>
      <c r="AF763" s="175"/>
      <c r="AG763" s="175"/>
      <c r="AH763" s="175"/>
      <c r="AI763" s="178"/>
    </row>
    <row r="764" spans="1:35" s="161" customFormat="1" ht="15.75" customHeight="1" hidden="1">
      <c r="A764" s="155"/>
      <c r="B764" s="155"/>
      <c r="C764" s="179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6"/>
      <c r="P764" s="177"/>
      <c r="Q764" s="177"/>
      <c r="R764" s="177"/>
      <c r="S764" s="177"/>
      <c r="T764" s="177"/>
      <c r="U764" s="175"/>
      <c r="V764" s="175"/>
      <c r="W764" s="175"/>
      <c r="X764" s="175"/>
      <c r="Y764" s="176"/>
      <c r="Z764" s="177"/>
      <c r="AA764" s="175"/>
      <c r="AB764" s="175"/>
      <c r="AC764" s="175"/>
      <c r="AD764" s="175"/>
      <c r="AE764" s="415"/>
      <c r="AF764" s="175"/>
      <c r="AG764" s="175"/>
      <c r="AH764" s="175"/>
      <c r="AI764" s="178"/>
    </row>
    <row r="765" spans="1:35" s="161" customFormat="1" ht="15.75" customHeight="1" hidden="1">
      <c r="A765" s="155"/>
      <c r="B765" s="155"/>
      <c r="C765" s="179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6"/>
      <c r="P765" s="177"/>
      <c r="Q765" s="177"/>
      <c r="R765" s="177"/>
      <c r="S765" s="177"/>
      <c r="T765" s="177"/>
      <c r="U765" s="175"/>
      <c r="V765" s="175"/>
      <c r="W765" s="175"/>
      <c r="X765" s="175"/>
      <c r="Y765" s="176"/>
      <c r="Z765" s="177"/>
      <c r="AA765" s="175"/>
      <c r="AB765" s="175"/>
      <c r="AC765" s="175"/>
      <c r="AD765" s="175"/>
      <c r="AE765" s="415"/>
      <c r="AF765" s="175"/>
      <c r="AG765" s="175"/>
      <c r="AH765" s="175"/>
      <c r="AI765" s="178"/>
    </row>
    <row r="766" spans="1:35" s="161" customFormat="1" ht="15.75" customHeight="1" hidden="1">
      <c r="A766" s="155"/>
      <c r="B766" s="155"/>
      <c r="C766" s="179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6"/>
      <c r="P766" s="177"/>
      <c r="Q766" s="177"/>
      <c r="R766" s="177"/>
      <c r="S766" s="177"/>
      <c r="T766" s="177"/>
      <c r="U766" s="175"/>
      <c r="V766" s="175"/>
      <c r="W766" s="175"/>
      <c r="X766" s="175"/>
      <c r="Y766" s="176"/>
      <c r="Z766" s="177"/>
      <c r="AA766" s="175"/>
      <c r="AB766" s="175"/>
      <c r="AC766" s="175"/>
      <c r="AD766" s="175"/>
      <c r="AE766" s="415"/>
      <c r="AF766" s="175"/>
      <c r="AG766" s="175"/>
      <c r="AH766" s="175"/>
      <c r="AI766" s="178"/>
    </row>
    <row r="767" spans="1:35" s="161" customFormat="1" ht="15.75" customHeight="1" hidden="1">
      <c r="A767" s="155"/>
      <c r="B767" s="155"/>
      <c r="C767" s="179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6"/>
      <c r="P767" s="177"/>
      <c r="Q767" s="177"/>
      <c r="R767" s="177"/>
      <c r="S767" s="177"/>
      <c r="T767" s="177"/>
      <c r="U767" s="175"/>
      <c r="V767" s="175"/>
      <c r="W767" s="175"/>
      <c r="X767" s="175"/>
      <c r="Y767" s="176"/>
      <c r="Z767" s="177"/>
      <c r="AA767" s="175"/>
      <c r="AB767" s="175"/>
      <c r="AC767" s="175"/>
      <c r="AD767" s="175"/>
      <c r="AE767" s="415"/>
      <c r="AF767" s="175"/>
      <c r="AG767" s="175"/>
      <c r="AH767" s="175"/>
      <c r="AI767" s="178"/>
    </row>
    <row r="768" spans="1:35" s="161" customFormat="1" ht="15.75" customHeight="1" hidden="1">
      <c r="A768" s="155"/>
      <c r="B768" s="155"/>
      <c r="C768" s="179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6"/>
      <c r="P768" s="177"/>
      <c r="Q768" s="177"/>
      <c r="R768" s="177"/>
      <c r="S768" s="177"/>
      <c r="T768" s="177"/>
      <c r="U768" s="175"/>
      <c r="V768" s="175"/>
      <c r="W768" s="175"/>
      <c r="X768" s="175"/>
      <c r="Y768" s="176"/>
      <c r="Z768" s="177"/>
      <c r="AA768" s="175"/>
      <c r="AB768" s="175"/>
      <c r="AC768" s="175"/>
      <c r="AD768" s="175"/>
      <c r="AE768" s="415"/>
      <c r="AF768" s="175"/>
      <c r="AG768" s="175"/>
      <c r="AH768" s="175"/>
      <c r="AI768" s="178"/>
    </row>
    <row r="769" spans="1:35" s="161" customFormat="1" ht="15.75" customHeight="1" hidden="1">
      <c r="A769" s="155"/>
      <c r="B769" s="155"/>
      <c r="C769" s="179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6"/>
      <c r="P769" s="177"/>
      <c r="Q769" s="177"/>
      <c r="R769" s="177"/>
      <c r="S769" s="177"/>
      <c r="T769" s="177"/>
      <c r="U769" s="175"/>
      <c r="V769" s="175"/>
      <c r="W769" s="175"/>
      <c r="X769" s="175"/>
      <c r="Y769" s="176"/>
      <c r="Z769" s="177"/>
      <c r="AA769" s="175"/>
      <c r="AB769" s="175"/>
      <c r="AC769" s="175"/>
      <c r="AD769" s="175"/>
      <c r="AE769" s="415"/>
      <c r="AF769" s="175"/>
      <c r="AG769" s="175"/>
      <c r="AH769" s="175"/>
      <c r="AI769" s="178"/>
    </row>
    <row r="770" spans="1:35" s="184" customFormat="1" ht="15.75" customHeight="1" hidden="1">
      <c r="A770" s="180"/>
      <c r="B770" s="180"/>
      <c r="C770" s="181"/>
      <c r="D770" s="182"/>
      <c r="E770" s="182"/>
      <c r="F770" s="182"/>
      <c r="G770" s="182"/>
      <c r="H770" s="182"/>
      <c r="I770" s="182"/>
      <c r="J770" s="175"/>
      <c r="K770" s="182"/>
      <c r="L770" s="182"/>
      <c r="M770" s="182"/>
      <c r="N770" s="183"/>
      <c r="P770" s="185"/>
      <c r="Q770" s="185"/>
      <c r="R770" s="185"/>
      <c r="S770" s="185"/>
      <c r="T770" s="185"/>
      <c r="U770" s="175"/>
      <c r="V770" s="182"/>
      <c r="W770" s="182"/>
      <c r="X770" s="182"/>
      <c r="Y770" s="183"/>
      <c r="Z770" s="185"/>
      <c r="AA770" s="175"/>
      <c r="AB770" s="175"/>
      <c r="AC770" s="175"/>
      <c r="AD770" s="175"/>
      <c r="AE770" s="415"/>
      <c r="AF770" s="182"/>
      <c r="AG770" s="182"/>
      <c r="AH770" s="182"/>
      <c r="AI770" s="186"/>
    </row>
    <row r="771" spans="1:35" s="184" customFormat="1" ht="15.75" customHeight="1" hidden="1">
      <c r="A771" s="180"/>
      <c r="B771" s="180"/>
      <c r="C771" s="181"/>
      <c r="D771" s="182"/>
      <c r="E771" s="182"/>
      <c r="F771" s="182"/>
      <c r="G771" s="182"/>
      <c r="H771" s="182"/>
      <c r="I771" s="182"/>
      <c r="J771" s="175"/>
      <c r="K771" s="182"/>
      <c r="L771" s="182"/>
      <c r="M771" s="182"/>
      <c r="N771" s="183"/>
      <c r="P771" s="185"/>
      <c r="Q771" s="185"/>
      <c r="R771" s="185"/>
      <c r="S771" s="185"/>
      <c r="T771" s="185"/>
      <c r="U771" s="175"/>
      <c r="V771" s="182"/>
      <c r="W771" s="182"/>
      <c r="X771" s="182"/>
      <c r="Y771" s="183"/>
      <c r="Z771" s="185"/>
      <c r="AA771" s="175"/>
      <c r="AB771" s="175"/>
      <c r="AC771" s="175"/>
      <c r="AD771" s="175"/>
      <c r="AE771" s="415"/>
      <c r="AF771" s="182"/>
      <c r="AG771" s="182"/>
      <c r="AH771" s="182"/>
      <c r="AI771" s="186"/>
    </row>
    <row r="772" spans="1:35" s="184" customFormat="1" ht="15.75" customHeight="1" hidden="1">
      <c r="A772" s="180"/>
      <c r="B772" s="180"/>
      <c r="C772" s="181"/>
      <c r="D772" s="182"/>
      <c r="E772" s="182"/>
      <c r="F772" s="182"/>
      <c r="G772" s="182"/>
      <c r="H772" s="182"/>
      <c r="I772" s="182"/>
      <c r="J772" s="175"/>
      <c r="K772" s="182"/>
      <c r="L772" s="182"/>
      <c r="M772" s="182"/>
      <c r="N772" s="183"/>
      <c r="P772" s="185"/>
      <c r="Q772" s="185"/>
      <c r="R772" s="185"/>
      <c r="S772" s="185"/>
      <c r="T772" s="185"/>
      <c r="U772" s="175"/>
      <c r="V772" s="182"/>
      <c r="W772" s="182"/>
      <c r="X772" s="182"/>
      <c r="Y772" s="183"/>
      <c r="Z772" s="185"/>
      <c r="AA772" s="175"/>
      <c r="AB772" s="175"/>
      <c r="AC772" s="175"/>
      <c r="AD772" s="175"/>
      <c r="AE772" s="415"/>
      <c r="AF772" s="182"/>
      <c r="AG772" s="182"/>
      <c r="AH772" s="182"/>
      <c r="AI772" s="186"/>
    </row>
    <row r="773" spans="1:35" s="184" customFormat="1" ht="15.75" customHeight="1" hidden="1">
      <c r="A773" s="180"/>
      <c r="B773" s="180"/>
      <c r="C773" s="181"/>
      <c r="D773" s="182"/>
      <c r="E773" s="182"/>
      <c r="F773" s="182"/>
      <c r="G773" s="182"/>
      <c r="H773" s="182"/>
      <c r="I773" s="182"/>
      <c r="J773" s="175"/>
      <c r="K773" s="182"/>
      <c r="L773" s="182"/>
      <c r="M773" s="182"/>
      <c r="N773" s="183"/>
      <c r="P773" s="185"/>
      <c r="Q773" s="185"/>
      <c r="R773" s="185"/>
      <c r="S773" s="185"/>
      <c r="T773" s="185"/>
      <c r="U773" s="175"/>
      <c r="V773" s="182"/>
      <c r="W773" s="182"/>
      <c r="X773" s="182"/>
      <c r="Y773" s="183"/>
      <c r="Z773" s="185"/>
      <c r="AA773" s="175"/>
      <c r="AB773" s="175"/>
      <c r="AC773" s="175"/>
      <c r="AD773" s="175"/>
      <c r="AE773" s="415"/>
      <c r="AF773" s="182"/>
      <c r="AG773" s="182"/>
      <c r="AH773" s="182"/>
      <c r="AI773" s="186"/>
    </row>
    <row r="774" spans="1:35" s="161" customFormat="1" ht="15.75" customHeight="1" hidden="1">
      <c r="A774" s="155"/>
      <c r="B774" s="155"/>
      <c r="C774" s="179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6"/>
      <c r="P774" s="177"/>
      <c r="Q774" s="177"/>
      <c r="R774" s="177"/>
      <c r="S774" s="177"/>
      <c r="T774" s="177"/>
      <c r="U774" s="175"/>
      <c r="V774" s="175"/>
      <c r="W774" s="175"/>
      <c r="X774" s="175"/>
      <c r="Y774" s="176"/>
      <c r="Z774" s="177"/>
      <c r="AA774" s="175"/>
      <c r="AB774" s="175"/>
      <c r="AC774" s="175"/>
      <c r="AD774" s="175"/>
      <c r="AE774" s="415"/>
      <c r="AF774" s="175"/>
      <c r="AG774" s="175"/>
      <c r="AH774" s="175"/>
      <c r="AI774" s="178"/>
    </row>
    <row r="775" spans="1:35" s="208" customFormat="1" ht="22.5" customHeight="1" hidden="1">
      <c r="A775" s="147"/>
      <c r="B775" s="147"/>
      <c r="C775" s="162"/>
      <c r="D775" s="204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5"/>
      <c r="Z775" s="206"/>
      <c r="AA775" s="204"/>
      <c r="AB775" s="204"/>
      <c r="AC775" s="204"/>
      <c r="AD775" s="204"/>
      <c r="AE775" s="418"/>
      <c r="AF775" s="204"/>
      <c r="AG775" s="204"/>
      <c r="AH775" s="204"/>
      <c r="AI775" s="207"/>
    </row>
    <row r="776" spans="1:35" s="173" customFormat="1" ht="26.25" customHeight="1" hidden="1">
      <c r="A776" s="155"/>
      <c r="B776" s="155"/>
      <c r="C776" s="179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71"/>
      <c r="P776" s="170"/>
      <c r="Q776" s="170"/>
      <c r="R776" s="170"/>
      <c r="S776" s="170"/>
      <c r="T776" s="170"/>
      <c r="U776" s="166"/>
      <c r="V776" s="166"/>
      <c r="W776" s="166"/>
      <c r="X776" s="166"/>
      <c r="Y776" s="171"/>
      <c r="Z776" s="170"/>
      <c r="AA776" s="166"/>
      <c r="AB776" s="166"/>
      <c r="AC776" s="166"/>
      <c r="AD776" s="166"/>
      <c r="AE776" s="414"/>
      <c r="AF776" s="166"/>
      <c r="AG776" s="166"/>
      <c r="AH776" s="166"/>
      <c r="AI776" s="172"/>
    </row>
    <row r="777" spans="1:35" s="321" customFormat="1" ht="2.25" customHeight="1" hidden="1">
      <c r="A777" s="320"/>
      <c r="B777" s="155"/>
      <c r="C777" s="156"/>
      <c r="D777" s="309"/>
      <c r="E777" s="309"/>
      <c r="F777" s="309"/>
      <c r="G777" s="309"/>
      <c r="H777" s="309"/>
      <c r="I777" s="309"/>
      <c r="J777" s="166"/>
      <c r="K777" s="166"/>
      <c r="L777" s="166"/>
      <c r="M777" s="309"/>
      <c r="N777" s="171"/>
      <c r="P777" s="322"/>
      <c r="Q777" s="322"/>
      <c r="R777" s="322"/>
      <c r="S777" s="322"/>
      <c r="T777" s="322"/>
      <c r="U777" s="166"/>
      <c r="V777" s="166"/>
      <c r="W777" s="166"/>
      <c r="X777" s="309"/>
      <c r="Y777" s="171"/>
      <c r="Z777" s="170"/>
      <c r="AA777" s="166"/>
      <c r="AB777" s="166"/>
      <c r="AC777" s="166"/>
      <c r="AD777" s="166"/>
      <c r="AE777" s="414"/>
      <c r="AF777" s="166"/>
      <c r="AG777" s="166"/>
      <c r="AH777" s="309"/>
      <c r="AI777" s="323"/>
    </row>
    <row r="778" spans="1:35" s="321" customFormat="1" ht="12.75" customHeight="1" hidden="1">
      <c r="A778" s="320"/>
      <c r="B778" s="155"/>
      <c r="C778" s="179"/>
      <c r="D778" s="309"/>
      <c r="E778" s="309"/>
      <c r="F778" s="309"/>
      <c r="G778" s="309"/>
      <c r="H778" s="309"/>
      <c r="I778" s="158"/>
      <c r="J778" s="166"/>
      <c r="K778" s="166"/>
      <c r="L778" s="166"/>
      <c r="M778" s="309"/>
      <c r="N778" s="171"/>
      <c r="P778" s="322"/>
      <c r="Q778" s="322"/>
      <c r="R778" s="322"/>
      <c r="S778" s="322"/>
      <c r="T778" s="322"/>
      <c r="U778" s="166"/>
      <c r="V778" s="166"/>
      <c r="W778" s="166"/>
      <c r="X778" s="309"/>
      <c r="Y778" s="171"/>
      <c r="Z778" s="170"/>
      <c r="AA778" s="166"/>
      <c r="AB778" s="166"/>
      <c r="AC778" s="166"/>
      <c r="AD778" s="166"/>
      <c r="AE778" s="414"/>
      <c r="AF778" s="166"/>
      <c r="AG778" s="166"/>
      <c r="AH778" s="309"/>
      <c r="AI778" s="323"/>
    </row>
    <row r="779" spans="1:35" s="321" customFormat="1" ht="13.5" customHeight="1" hidden="1">
      <c r="A779" s="320"/>
      <c r="B779" s="155"/>
      <c r="C779" s="179"/>
      <c r="D779" s="166"/>
      <c r="E779" s="166"/>
      <c r="F779" s="166"/>
      <c r="G779" s="166"/>
      <c r="H779" s="324"/>
      <c r="I779" s="325"/>
      <c r="J779" s="326"/>
      <c r="K779" s="166"/>
      <c r="L779" s="166"/>
      <c r="M779" s="309"/>
      <c r="N779" s="171"/>
      <c r="P779" s="170"/>
      <c r="Q779" s="170"/>
      <c r="R779" s="170"/>
      <c r="S779" s="170"/>
      <c r="T779" s="170"/>
      <c r="U779" s="166"/>
      <c r="V779" s="166"/>
      <c r="W779" s="166"/>
      <c r="X779" s="309"/>
      <c r="Y779" s="171"/>
      <c r="Z779" s="170"/>
      <c r="AA779" s="166"/>
      <c r="AB779" s="166"/>
      <c r="AC779" s="166"/>
      <c r="AD779" s="166"/>
      <c r="AE779" s="414"/>
      <c r="AF779" s="166"/>
      <c r="AG779" s="166"/>
      <c r="AH779" s="309"/>
      <c r="AI779" s="323"/>
    </row>
    <row r="780" spans="1:35" s="173" customFormat="1" ht="15.75" customHeight="1" hidden="1">
      <c r="A780" s="155"/>
      <c r="B780" s="155"/>
      <c r="C780" s="156"/>
      <c r="D780" s="166"/>
      <c r="E780" s="166"/>
      <c r="F780" s="166"/>
      <c r="G780" s="166"/>
      <c r="H780" s="166"/>
      <c r="I780" s="327"/>
      <c r="J780" s="326"/>
      <c r="K780" s="166"/>
      <c r="L780" s="166"/>
      <c r="M780" s="166"/>
      <c r="N780" s="171"/>
      <c r="P780" s="170"/>
      <c r="Q780" s="170"/>
      <c r="R780" s="170"/>
      <c r="S780" s="170"/>
      <c r="T780" s="170"/>
      <c r="U780" s="166"/>
      <c r="V780" s="166"/>
      <c r="W780" s="166"/>
      <c r="X780" s="166"/>
      <c r="Y780" s="171"/>
      <c r="Z780" s="170"/>
      <c r="AA780" s="166"/>
      <c r="AB780" s="166"/>
      <c r="AC780" s="166"/>
      <c r="AD780" s="166"/>
      <c r="AE780" s="414"/>
      <c r="AF780" s="166"/>
      <c r="AG780" s="166"/>
      <c r="AH780" s="166"/>
      <c r="AI780" s="172"/>
    </row>
    <row r="781" spans="1:35" s="161" customFormat="1" ht="15.75" customHeight="1" hidden="1">
      <c r="A781" s="155"/>
      <c r="B781" s="155"/>
      <c r="C781" s="156"/>
      <c r="D781" s="175"/>
      <c r="E781" s="175"/>
      <c r="F781" s="175"/>
      <c r="G781" s="175"/>
      <c r="H781" s="175"/>
      <c r="I781" s="327"/>
      <c r="J781" s="328"/>
      <c r="K781" s="175"/>
      <c r="L781" s="175"/>
      <c r="M781" s="175"/>
      <c r="N781" s="176"/>
      <c r="P781" s="177"/>
      <c r="Q781" s="177"/>
      <c r="R781" s="177"/>
      <c r="S781" s="177"/>
      <c r="T781" s="177"/>
      <c r="U781" s="175"/>
      <c r="V781" s="175"/>
      <c r="W781" s="175"/>
      <c r="X781" s="175"/>
      <c r="Y781" s="176"/>
      <c r="Z781" s="177"/>
      <c r="AA781" s="175"/>
      <c r="AB781" s="175"/>
      <c r="AC781" s="175"/>
      <c r="AD781" s="175"/>
      <c r="AE781" s="415"/>
      <c r="AF781" s="175"/>
      <c r="AG781" s="175"/>
      <c r="AH781" s="175"/>
      <c r="AI781" s="178"/>
    </row>
    <row r="782" spans="1:35" s="161" customFormat="1" ht="15.75" customHeight="1" hidden="1">
      <c r="A782" s="195"/>
      <c r="B782" s="195"/>
      <c r="C782" s="329"/>
      <c r="D782" s="199"/>
      <c r="E782" s="199"/>
      <c r="F782" s="199"/>
      <c r="G782" s="199"/>
      <c r="H782" s="199"/>
      <c r="I782" s="327"/>
      <c r="J782" s="330"/>
      <c r="K782" s="199"/>
      <c r="L782" s="199"/>
      <c r="M782" s="199"/>
      <c r="N782" s="210"/>
      <c r="P782" s="211"/>
      <c r="Q782" s="211"/>
      <c r="R782" s="211"/>
      <c r="S782" s="211"/>
      <c r="T782" s="211"/>
      <c r="U782" s="199"/>
      <c r="V782" s="199"/>
      <c r="W782" s="199"/>
      <c r="X782" s="199"/>
      <c r="Y782" s="210"/>
      <c r="Z782" s="211"/>
      <c r="AA782" s="199"/>
      <c r="AB782" s="199"/>
      <c r="AC782" s="199"/>
      <c r="AD782" s="199"/>
      <c r="AE782" s="423"/>
      <c r="AF782" s="199"/>
      <c r="AG782" s="199"/>
      <c r="AH782" s="199"/>
      <c r="AI782" s="178"/>
    </row>
    <row r="783" spans="1:35" s="161" customFormat="1" ht="2.25" customHeight="1" hidden="1">
      <c r="A783" s="155"/>
      <c r="B783" s="155"/>
      <c r="C783" s="179"/>
      <c r="D783" s="175"/>
      <c r="E783" s="175"/>
      <c r="F783" s="175"/>
      <c r="G783" s="175"/>
      <c r="H783" s="175"/>
      <c r="I783" s="327"/>
      <c r="J783" s="328"/>
      <c r="K783" s="175"/>
      <c r="L783" s="175"/>
      <c r="M783" s="175"/>
      <c r="N783" s="176"/>
      <c r="P783" s="177"/>
      <c r="Q783" s="177"/>
      <c r="R783" s="177"/>
      <c r="S783" s="177"/>
      <c r="T783" s="177"/>
      <c r="U783" s="175"/>
      <c r="V783" s="175"/>
      <c r="W783" s="175"/>
      <c r="X783" s="175"/>
      <c r="Y783" s="176"/>
      <c r="Z783" s="177"/>
      <c r="AA783" s="175"/>
      <c r="AB783" s="175"/>
      <c r="AC783" s="175"/>
      <c r="AD783" s="175"/>
      <c r="AE783" s="415"/>
      <c r="AF783" s="175"/>
      <c r="AG783" s="175"/>
      <c r="AH783" s="175"/>
      <c r="AI783" s="178"/>
    </row>
    <row r="784" spans="1:35" s="161" customFormat="1" ht="0.75" customHeight="1" hidden="1">
      <c r="A784" s="155"/>
      <c r="B784" s="155"/>
      <c r="C784" s="179"/>
      <c r="D784" s="175"/>
      <c r="E784" s="175"/>
      <c r="F784" s="175"/>
      <c r="G784" s="175"/>
      <c r="H784" s="175"/>
      <c r="I784" s="228"/>
      <c r="J784" s="328"/>
      <c r="K784" s="175"/>
      <c r="L784" s="175"/>
      <c r="M784" s="175"/>
      <c r="N784" s="176"/>
      <c r="P784" s="177"/>
      <c r="Q784" s="177"/>
      <c r="R784" s="177"/>
      <c r="S784" s="177"/>
      <c r="T784" s="177"/>
      <c r="U784" s="175"/>
      <c r="V784" s="175"/>
      <c r="W784" s="175"/>
      <c r="X784" s="175"/>
      <c r="Y784" s="176"/>
      <c r="Z784" s="177"/>
      <c r="AA784" s="175"/>
      <c r="AB784" s="175"/>
      <c r="AC784" s="175"/>
      <c r="AD784" s="175"/>
      <c r="AE784" s="415"/>
      <c r="AF784" s="175"/>
      <c r="AG784" s="175"/>
      <c r="AH784" s="175"/>
      <c r="AI784" s="178"/>
    </row>
    <row r="785" spans="1:35" s="173" customFormat="1" ht="15.75" customHeight="1" hidden="1">
      <c r="A785" s="155"/>
      <c r="B785" s="155"/>
      <c r="C785" s="179"/>
      <c r="D785" s="166"/>
      <c r="E785" s="166"/>
      <c r="F785" s="166"/>
      <c r="G785" s="166"/>
      <c r="H785" s="324"/>
      <c r="I785" s="325"/>
      <c r="J785" s="326"/>
      <c r="K785" s="166"/>
      <c r="L785" s="166"/>
      <c r="M785" s="166"/>
      <c r="N785" s="171"/>
      <c r="P785" s="170"/>
      <c r="Q785" s="170"/>
      <c r="R785" s="170"/>
      <c r="S785" s="170"/>
      <c r="T785" s="170"/>
      <c r="U785" s="166"/>
      <c r="V785" s="166"/>
      <c r="W785" s="166"/>
      <c r="X785" s="166"/>
      <c r="Y785" s="171"/>
      <c r="Z785" s="170"/>
      <c r="AA785" s="166"/>
      <c r="AB785" s="166"/>
      <c r="AC785" s="166"/>
      <c r="AD785" s="166"/>
      <c r="AE785" s="414"/>
      <c r="AF785" s="166"/>
      <c r="AG785" s="166"/>
      <c r="AH785" s="166"/>
      <c r="AI785" s="172"/>
    </row>
    <row r="786" spans="1:35" s="173" customFormat="1" ht="15.75" customHeight="1" hidden="1">
      <c r="A786" s="155"/>
      <c r="B786" s="155"/>
      <c r="C786" s="179"/>
      <c r="D786" s="166"/>
      <c r="E786" s="166"/>
      <c r="F786" s="166"/>
      <c r="G786" s="166"/>
      <c r="H786" s="324"/>
      <c r="I786" s="325"/>
      <c r="J786" s="326"/>
      <c r="K786" s="166"/>
      <c r="L786" s="166"/>
      <c r="M786" s="166"/>
      <c r="N786" s="171"/>
      <c r="P786" s="170"/>
      <c r="Q786" s="170"/>
      <c r="R786" s="170"/>
      <c r="S786" s="170"/>
      <c r="T786" s="170"/>
      <c r="U786" s="166"/>
      <c r="V786" s="166"/>
      <c r="W786" s="166"/>
      <c r="X786" s="166"/>
      <c r="Y786" s="171"/>
      <c r="Z786" s="170"/>
      <c r="AA786" s="166"/>
      <c r="AB786" s="166"/>
      <c r="AC786" s="166"/>
      <c r="AD786" s="166"/>
      <c r="AE786" s="414"/>
      <c r="AF786" s="166"/>
      <c r="AG786" s="166"/>
      <c r="AH786" s="166"/>
      <c r="AI786" s="172"/>
    </row>
    <row r="787" spans="1:35" s="208" customFormat="1" ht="18.75" customHeight="1" hidden="1">
      <c r="A787" s="147"/>
      <c r="B787" s="147"/>
      <c r="C787" s="162"/>
      <c r="D787" s="204"/>
      <c r="E787" s="204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5"/>
      <c r="Z787" s="206"/>
      <c r="AA787" s="204"/>
      <c r="AB787" s="204"/>
      <c r="AC787" s="204"/>
      <c r="AD787" s="204"/>
      <c r="AE787" s="418"/>
      <c r="AF787" s="204"/>
      <c r="AG787" s="204"/>
      <c r="AH787" s="204"/>
      <c r="AI787" s="207"/>
    </row>
    <row r="788" spans="1:35" s="173" customFormat="1" ht="26.25" customHeight="1" hidden="1">
      <c r="A788" s="155"/>
      <c r="B788" s="155"/>
      <c r="C788" s="179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7"/>
      <c r="O788" s="168"/>
      <c r="P788" s="169"/>
      <c r="Q788" s="170"/>
      <c r="R788" s="170"/>
      <c r="S788" s="170"/>
      <c r="T788" s="170"/>
      <c r="U788" s="166"/>
      <c r="V788" s="166"/>
      <c r="W788" s="166"/>
      <c r="X788" s="166"/>
      <c r="Y788" s="171"/>
      <c r="Z788" s="170"/>
      <c r="AA788" s="166"/>
      <c r="AB788" s="166"/>
      <c r="AC788" s="166"/>
      <c r="AD788" s="166"/>
      <c r="AE788" s="414"/>
      <c r="AF788" s="166"/>
      <c r="AG788" s="166"/>
      <c r="AH788" s="166"/>
      <c r="AI788" s="172"/>
    </row>
    <row r="789" spans="1:35" s="161" customFormat="1" ht="15.75" customHeight="1" hidden="1">
      <c r="A789" s="155"/>
      <c r="B789" s="155"/>
      <c r="C789" s="179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6"/>
      <c r="P789" s="177"/>
      <c r="Q789" s="177"/>
      <c r="R789" s="177"/>
      <c r="S789" s="177"/>
      <c r="T789" s="177"/>
      <c r="U789" s="175"/>
      <c r="V789" s="175"/>
      <c r="W789" s="175"/>
      <c r="X789" s="175"/>
      <c r="Y789" s="176"/>
      <c r="Z789" s="177"/>
      <c r="AA789" s="175"/>
      <c r="AB789" s="175"/>
      <c r="AC789" s="175"/>
      <c r="AD789" s="175"/>
      <c r="AE789" s="415"/>
      <c r="AF789" s="175"/>
      <c r="AG789" s="175"/>
      <c r="AH789" s="175"/>
      <c r="AI789" s="178"/>
    </row>
    <row r="790" spans="1:35" s="161" customFormat="1" ht="15.75" customHeight="1" hidden="1">
      <c r="A790" s="155"/>
      <c r="B790" s="155"/>
      <c r="C790" s="179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6"/>
      <c r="P790" s="177"/>
      <c r="Q790" s="177"/>
      <c r="R790" s="177"/>
      <c r="S790" s="177"/>
      <c r="T790" s="177"/>
      <c r="U790" s="175"/>
      <c r="V790" s="175"/>
      <c r="W790" s="175"/>
      <c r="X790" s="175"/>
      <c r="Y790" s="176"/>
      <c r="Z790" s="177"/>
      <c r="AA790" s="175"/>
      <c r="AB790" s="175"/>
      <c r="AC790" s="175"/>
      <c r="AD790" s="175"/>
      <c r="AE790" s="415"/>
      <c r="AF790" s="175"/>
      <c r="AG790" s="175"/>
      <c r="AH790" s="175"/>
      <c r="AI790" s="178"/>
    </row>
    <row r="791" spans="1:35" s="208" customFormat="1" ht="20.25" customHeight="1" hidden="1">
      <c r="A791" s="147"/>
      <c r="B791" s="147"/>
      <c r="C791" s="162"/>
      <c r="D791" s="204"/>
      <c r="E791" s="204"/>
      <c r="F791" s="204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5"/>
      <c r="Z791" s="206"/>
      <c r="AA791" s="204"/>
      <c r="AB791" s="204"/>
      <c r="AC791" s="204"/>
      <c r="AD791" s="204"/>
      <c r="AE791" s="418"/>
      <c r="AF791" s="204"/>
      <c r="AG791" s="204"/>
      <c r="AH791" s="204"/>
      <c r="AI791" s="207"/>
    </row>
    <row r="792" spans="1:35" s="173" customFormat="1" ht="51.75" customHeight="1" hidden="1">
      <c r="A792" s="155"/>
      <c r="B792" s="155"/>
      <c r="C792" s="15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7"/>
      <c r="O792" s="168"/>
      <c r="P792" s="169"/>
      <c r="Q792" s="170"/>
      <c r="R792" s="170"/>
      <c r="S792" s="170"/>
      <c r="T792" s="170"/>
      <c r="U792" s="166"/>
      <c r="V792" s="166"/>
      <c r="W792" s="166"/>
      <c r="X792" s="166"/>
      <c r="Y792" s="171"/>
      <c r="Z792" s="170"/>
      <c r="AA792" s="166"/>
      <c r="AB792" s="166"/>
      <c r="AC792" s="166"/>
      <c r="AD792" s="166"/>
      <c r="AE792" s="414"/>
      <c r="AF792" s="166"/>
      <c r="AG792" s="166"/>
      <c r="AH792" s="166"/>
      <c r="AI792" s="172"/>
    </row>
    <row r="793" spans="1:35" s="161" customFormat="1" ht="12" customHeight="1" hidden="1">
      <c r="A793" s="141"/>
      <c r="B793" s="141"/>
      <c r="C793" s="156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228"/>
      <c r="P793" s="331"/>
      <c r="Q793" s="331"/>
      <c r="R793" s="331"/>
      <c r="S793" s="331"/>
      <c r="T793" s="331"/>
      <c r="U793" s="175"/>
      <c r="V793" s="175"/>
      <c r="W793" s="175"/>
      <c r="X793" s="175"/>
      <c r="Y793" s="176"/>
      <c r="Z793" s="177"/>
      <c r="AA793" s="175"/>
      <c r="AB793" s="175"/>
      <c r="AC793" s="175"/>
      <c r="AD793" s="175"/>
      <c r="AE793" s="415"/>
      <c r="AF793" s="175"/>
      <c r="AG793" s="175"/>
      <c r="AH793" s="175"/>
      <c r="AI793" s="178"/>
    </row>
    <row r="794" spans="1:35" s="161" customFormat="1" ht="12" customHeight="1" hidden="1">
      <c r="A794" s="141"/>
      <c r="B794" s="141"/>
      <c r="C794" s="156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228"/>
      <c r="P794" s="331"/>
      <c r="Q794" s="331"/>
      <c r="R794" s="331"/>
      <c r="S794" s="331"/>
      <c r="T794" s="331"/>
      <c r="U794" s="175"/>
      <c r="V794" s="175"/>
      <c r="W794" s="175"/>
      <c r="X794" s="175"/>
      <c r="Y794" s="176"/>
      <c r="Z794" s="177"/>
      <c r="AA794" s="175"/>
      <c r="AB794" s="175"/>
      <c r="AC794" s="175"/>
      <c r="AD794" s="175"/>
      <c r="AE794" s="415"/>
      <c r="AF794" s="175"/>
      <c r="AG794" s="175"/>
      <c r="AH794" s="175"/>
      <c r="AI794" s="178"/>
    </row>
    <row r="795" spans="1:35" s="161" customFormat="1" ht="15.75" customHeight="1" hidden="1">
      <c r="A795" s="155"/>
      <c r="B795" s="155"/>
      <c r="C795" s="156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6"/>
      <c r="P795" s="177"/>
      <c r="Q795" s="177"/>
      <c r="R795" s="177"/>
      <c r="S795" s="177"/>
      <c r="T795" s="177"/>
      <c r="U795" s="175"/>
      <c r="V795" s="175"/>
      <c r="W795" s="175"/>
      <c r="X795" s="175"/>
      <c r="Y795" s="176"/>
      <c r="Z795" s="177"/>
      <c r="AA795" s="175"/>
      <c r="AB795" s="175"/>
      <c r="AC795" s="175"/>
      <c r="AD795" s="175"/>
      <c r="AE795" s="415"/>
      <c r="AF795" s="175"/>
      <c r="AG795" s="175"/>
      <c r="AH795" s="175"/>
      <c r="AI795" s="178"/>
    </row>
    <row r="796" spans="1:35" s="161" customFormat="1" ht="15.75" customHeight="1" hidden="1">
      <c r="A796" s="155"/>
      <c r="B796" s="155"/>
      <c r="C796" s="156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6"/>
      <c r="P796" s="177"/>
      <c r="Q796" s="177"/>
      <c r="R796" s="177"/>
      <c r="S796" s="177"/>
      <c r="T796" s="177"/>
      <c r="U796" s="175"/>
      <c r="V796" s="175"/>
      <c r="W796" s="175"/>
      <c r="X796" s="175"/>
      <c r="Y796" s="176"/>
      <c r="Z796" s="177"/>
      <c r="AA796" s="175"/>
      <c r="AB796" s="175"/>
      <c r="AC796" s="175"/>
      <c r="AD796" s="175"/>
      <c r="AE796" s="415"/>
      <c r="AF796" s="175"/>
      <c r="AG796" s="175"/>
      <c r="AH796" s="175"/>
      <c r="AI796" s="178"/>
    </row>
    <row r="797" spans="1:35" s="161" customFormat="1" ht="15.75" customHeight="1" hidden="1">
      <c r="A797" s="155"/>
      <c r="B797" s="155"/>
      <c r="C797" s="156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6"/>
      <c r="P797" s="177"/>
      <c r="Q797" s="177"/>
      <c r="R797" s="177"/>
      <c r="S797" s="177"/>
      <c r="T797" s="177"/>
      <c r="U797" s="175"/>
      <c r="V797" s="175"/>
      <c r="W797" s="175"/>
      <c r="X797" s="175"/>
      <c r="Y797" s="176"/>
      <c r="Z797" s="177"/>
      <c r="AA797" s="175"/>
      <c r="AB797" s="175"/>
      <c r="AC797" s="175"/>
      <c r="AD797" s="175"/>
      <c r="AE797" s="415"/>
      <c r="AF797" s="175"/>
      <c r="AG797" s="175"/>
      <c r="AH797" s="175"/>
      <c r="AI797" s="178"/>
    </row>
    <row r="798" spans="1:35" s="161" customFormat="1" ht="15.75" customHeight="1" hidden="1">
      <c r="A798" s="155"/>
      <c r="B798" s="155"/>
      <c r="C798" s="156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6"/>
      <c r="P798" s="177"/>
      <c r="Q798" s="177"/>
      <c r="R798" s="177"/>
      <c r="S798" s="177"/>
      <c r="T798" s="177"/>
      <c r="U798" s="175"/>
      <c r="V798" s="175"/>
      <c r="W798" s="175"/>
      <c r="X798" s="175"/>
      <c r="Y798" s="176"/>
      <c r="Z798" s="177"/>
      <c r="AA798" s="175"/>
      <c r="AB798" s="175"/>
      <c r="AC798" s="175"/>
      <c r="AD798" s="175"/>
      <c r="AE798" s="415"/>
      <c r="AF798" s="175"/>
      <c r="AG798" s="175"/>
      <c r="AH798" s="175"/>
      <c r="AI798" s="178"/>
    </row>
    <row r="799" spans="1:35" s="161" customFormat="1" ht="15.75" customHeight="1" hidden="1">
      <c r="A799" s="155"/>
      <c r="B799" s="155"/>
      <c r="C799" s="179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6"/>
      <c r="P799" s="177"/>
      <c r="Q799" s="177"/>
      <c r="R799" s="177"/>
      <c r="S799" s="177"/>
      <c r="T799" s="177"/>
      <c r="U799" s="175"/>
      <c r="V799" s="175"/>
      <c r="W799" s="175"/>
      <c r="X799" s="175"/>
      <c r="Y799" s="176"/>
      <c r="Z799" s="177"/>
      <c r="AA799" s="175"/>
      <c r="AB799" s="175"/>
      <c r="AC799" s="175"/>
      <c r="AD799" s="175"/>
      <c r="AE799" s="415"/>
      <c r="AF799" s="175"/>
      <c r="AG799" s="175"/>
      <c r="AH799" s="175"/>
      <c r="AI799" s="178"/>
    </row>
    <row r="800" spans="1:35" s="161" customFormat="1" ht="15.75" customHeight="1" hidden="1">
      <c r="A800" s="155"/>
      <c r="B800" s="155"/>
      <c r="C800" s="179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6"/>
      <c r="P800" s="177"/>
      <c r="Q800" s="177"/>
      <c r="R800" s="177"/>
      <c r="S800" s="177"/>
      <c r="T800" s="177"/>
      <c r="U800" s="175"/>
      <c r="V800" s="175"/>
      <c r="W800" s="175"/>
      <c r="X800" s="175"/>
      <c r="Y800" s="176"/>
      <c r="Z800" s="177"/>
      <c r="AA800" s="175"/>
      <c r="AB800" s="175"/>
      <c r="AC800" s="175"/>
      <c r="AD800" s="175"/>
      <c r="AE800" s="415"/>
      <c r="AF800" s="175"/>
      <c r="AG800" s="175"/>
      <c r="AH800" s="175"/>
      <c r="AI800" s="178"/>
    </row>
    <row r="801" spans="1:35" s="161" customFormat="1" ht="15.75" customHeight="1" hidden="1">
      <c r="A801" s="155"/>
      <c r="B801" s="155"/>
      <c r="C801" s="179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6"/>
      <c r="P801" s="177"/>
      <c r="Q801" s="177"/>
      <c r="R801" s="177"/>
      <c r="S801" s="177"/>
      <c r="T801" s="177"/>
      <c r="U801" s="175"/>
      <c r="V801" s="175"/>
      <c r="W801" s="175"/>
      <c r="X801" s="175"/>
      <c r="Y801" s="176"/>
      <c r="Z801" s="177"/>
      <c r="AA801" s="175"/>
      <c r="AB801" s="175"/>
      <c r="AC801" s="175"/>
      <c r="AD801" s="175"/>
      <c r="AE801" s="415"/>
      <c r="AF801" s="175"/>
      <c r="AG801" s="175"/>
      <c r="AH801" s="175"/>
      <c r="AI801" s="178"/>
    </row>
    <row r="802" spans="1:35" s="161" customFormat="1" ht="15.75" customHeight="1" hidden="1">
      <c r="A802" s="155"/>
      <c r="B802" s="155"/>
      <c r="C802" s="179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6"/>
      <c r="P802" s="177"/>
      <c r="Q802" s="177"/>
      <c r="R802" s="177"/>
      <c r="S802" s="177"/>
      <c r="T802" s="177"/>
      <c r="U802" s="175"/>
      <c r="V802" s="175"/>
      <c r="W802" s="175"/>
      <c r="X802" s="175"/>
      <c r="Y802" s="176"/>
      <c r="Z802" s="177"/>
      <c r="AA802" s="175"/>
      <c r="AB802" s="175"/>
      <c r="AC802" s="175"/>
      <c r="AD802" s="175"/>
      <c r="AE802" s="415"/>
      <c r="AF802" s="175"/>
      <c r="AG802" s="175"/>
      <c r="AH802" s="175"/>
      <c r="AI802" s="178"/>
    </row>
    <row r="803" spans="1:35" s="161" customFormat="1" ht="15.75" customHeight="1" hidden="1">
      <c r="A803" s="155"/>
      <c r="B803" s="155"/>
      <c r="C803" s="179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6"/>
      <c r="P803" s="177"/>
      <c r="Q803" s="177"/>
      <c r="R803" s="177"/>
      <c r="S803" s="177"/>
      <c r="T803" s="177"/>
      <c r="U803" s="175"/>
      <c r="V803" s="175"/>
      <c r="W803" s="175"/>
      <c r="X803" s="175"/>
      <c r="Y803" s="176"/>
      <c r="Z803" s="177"/>
      <c r="AA803" s="175"/>
      <c r="AB803" s="175"/>
      <c r="AC803" s="175"/>
      <c r="AD803" s="175"/>
      <c r="AE803" s="415"/>
      <c r="AF803" s="175"/>
      <c r="AG803" s="175"/>
      <c r="AH803" s="175"/>
      <c r="AI803" s="178"/>
    </row>
    <row r="804" spans="1:35" s="161" customFormat="1" ht="15.75" customHeight="1" hidden="1">
      <c r="A804" s="155"/>
      <c r="B804" s="155"/>
      <c r="C804" s="179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6"/>
      <c r="P804" s="177"/>
      <c r="Q804" s="177"/>
      <c r="R804" s="177"/>
      <c r="S804" s="177"/>
      <c r="T804" s="177"/>
      <c r="U804" s="175"/>
      <c r="V804" s="175"/>
      <c r="W804" s="175"/>
      <c r="X804" s="175"/>
      <c r="Y804" s="176"/>
      <c r="Z804" s="177"/>
      <c r="AA804" s="175"/>
      <c r="AB804" s="175"/>
      <c r="AC804" s="175"/>
      <c r="AD804" s="175"/>
      <c r="AE804" s="415"/>
      <c r="AF804" s="175"/>
      <c r="AG804" s="175"/>
      <c r="AH804" s="175"/>
      <c r="AI804" s="178"/>
    </row>
    <row r="805" spans="1:35" s="161" customFormat="1" ht="15.75" customHeight="1" hidden="1">
      <c r="A805" s="155"/>
      <c r="B805" s="155"/>
      <c r="C805" s="179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6"/>
      <c r="P805" s="177"/>
      <c r="Q805" s="177"/>
      <c r="R805" s="177"/>
      <c r="S805" s="177"/>
      <c r="T805" s="177"/>
      <c r="U805" s="175"/>
      <c r="V805" s="175"/>
      <c r="W805" s="175"/>
      <c r="X805" s="175"/>
      <c r="Y805" s="176"/>
      <c r="Z805" s="177"/>
      <c r="AA805" s="175"/>
      <c r="AB805" s="175"/>
      <c r="AC805" s="175"/>
      <c r="AD805" s="175"/>
      <c r="AE805" s="415"/>
      <c r="AF805" s="175"/>
      <c r="AG805" s="175"/>
      <c r="AH805" s="175"/>
      <c r="AI805" s="178"/>
    </row>
    <row r="806" spans="1:35" s="161" customFormat="1" ht="15.75" customHeight="1" hidden="1">
      <c r="A806" s="155"/>
      <c r="B806" s="155"/>
      <c r="C806" s="179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6"/>
      <c r="P806" s="177"/>
      <c r="Q806" s="177"/>
      <c r="R806" s="177"/>
      <c r="S806" s="177"/>
      <c r="T806" s="177"/>
      <c r="U806" s="175"/>
      <c r="V806" s="175"/>
      <c r="W806" s="175"/>
      <c r="X806" s="175"/>
      <c r="Y806" s="176"/>
      <c r="Z806" s="177"/>
      <c r="AA806" s="175"/>
      <c r="AB806" s="175"/>
      <c r="AC806" s="175"/>
      <c r="AD806" s="175"/>
      <c r="AE806" s="415"/>
      <c r="AF806" s="175"/>
      <c r="AG806" s="175"/>
      <c r="AH806" s="175"/>
      <c r="AI806" s="178"/>
    </row>
    <row r="807" spans="1:35" s="161" customFormat="1" ht="15.75" customHeight="1" hidden="1">
      <c r="A807" s="155"/>
      <c r="B807" s="155"/>
      <c r="C807" s="179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6"/>
      <c r="P807" s="177"/>
      <c r="Q807" s="177"/>
      <c r="R807" s="177"/>
      <c r="S807" s="177"/>
      <c r="T807" s="177"/>
      <c r="U807" s="175"/>
      <c r="V807" s="175"/>
      <c r="W807" s="175"/>
      <c r="X807" s="175"/>
      <c r="Y807" s="176"/>
      <c r="Z807" s="177"/>
      <c r="AA807" s="175"/>
      <c r="AB807" s="175"/>
      <c r="AC807" s="175"/>
      <c r="AD807" s="175"/>
      <c r="AE807" s="415"/>
      <c r="AF807" s="175"/>
      <c r="AG807" s="175"/>
      <c r="AH807" s="175"/>
      <c r="AI807" s="178"/>
    </row>
    <row r="808" spans="1:35" s="165" customFormat="1" ht="22.5" customHeight="1" hidden="1">
      <c r="A808" s="147"/>
      <c r="B808" s="147"/>
      <c r="C808" s="148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  <c r="Y808" s="210"/>
      <c r="Z808" s="211"/>
      <c r="AA808" s="163"/>
      <c r="AB808" s="163"/>
      <c r="AC808" s="163"/>
      <c r="AD808" s="163"/>
      <c r="AE808" s="413"/>
      <c r="AF808" s="163"/>
      <c r="AG808" s="163"/>
      <c r="AH808" s="163"/>
      <c r="AI808" s="164"/>
    </row>
    <row r="809" spans="1:35" s="333" customFormat="1" ht="22.5" customHeight="1" hidden="1">
      <c r="A809" s="320"/>
      <c r="B809" s="155"/>
      <c r="C809" s="179"/>
      <c r="D809" s="311"/>
      <c r="E809" s="311"/>
      <c r="F809" s="311"/>
      <c r="G809" s="311"/>
      <c r="H809" s="311"/>
      <c r="I809" s="158"/>
      <c r="J809" s="311"/>
      <c r="K809" s="311"/>
      <c r="L809" s="311"/>
      <c r="M809" s="311"/>
      <c r="N809" s="311"/>
      <c r="O809" s="332"/>
      <c r="P809" s="311"/>
      <c r="Q809" s="311"/>
      <c r="R809" s="311"/>
      <c r="S809" s="311"/>
      <c r="T809" s="311"/>
      <c r="U809" s="311"/>
      <c r="V809" s="311"/>
      <c r="W809" s="311"/>
      <c r="X809" s="311"/>
      <c r="Y809" s="171"/>
      <c r="Z809" s="170"/>
      <c r="AA809" s="311"/>
      <c r="AB809" s="311"/>
      <c r="AC809" s="311"/>
      <c r="AD809" s="311"/>
      <c r="AE809" s="436"/>
      <c r="AF809" s="311"/>
      <c r="AG809" s="311"/>
      <c r="AH809" s="311"/>
      <c r="AI809" s="332"/>
    </row>
    <row r="810" spans="1:35" s="173" customFormat="1" ht="55.5" customHeight="1" hidden="1">
      <c r="A810" s="155"/>
      <c r="B810" s="155"/>
      <c r="C810" s="15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7"/>
      <c r="O810" s="168"/>
      <c r="P810" s="169"/>
      <c r="Q810" s="170"/>
      <c r="R810" s="170"/>
      <c r="S810" s="170"/>
      <c r="T810" s="170"/>
      <c r="U810" s="166"/>
      <c r="V810" s="166"/>
      <c r="W810" s="166"/>
      <c r="X810" s="166"/>
      <c r="Y810" s="171"/>
      <c r="Z810" s="170"/>
      <c r="AA810" s="166"/>
      <c r="AB810" s="166"/>
      <c r="AC810" s="166"/>
      <c r="AD810" s="166"/>
      <c r="AE810" s="414"/>
      <c r="AF810" s="166"/>
      <c r="AG810" s="166"/>
      <c r="AH810" s="166"/>
      <c r="AI810" s="172"/>
    </row>
    <row r="811" spans="1:35" s="161" customFormat="1" ht="15.75" customHeight="1" hidden="1">
      <c r="A811" s="155"/>
      <c r="B811" s="155"/>
      <c r="C811" s="179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6"/>
      <c r="P811" s="177"/>
      <c r="Q811" s="177"/>
      <c r="R811" s="177"/>
      <c r="S811" s="177"/>
      <c r="T811" s="177"/>
      <c r="U811" s="175"/>
      <c r="V811" s="175"/>
      <c r="W811" s="175"/>
      <c r="X811" s="175"/>
      <c r="Y811" s="176"/>
      <c r="Z811" s="177"/>
      <c r="AA811" s="175"/>
      <c r="AB811" s="175"/>
      <c r="AC811" s="175"/>
      <c r="AD811" s="175"/>
      <c r="AE811" s="415"/>
      <c r="AF811" s="175"/>
      <c r="AG811" s="175"/>
      <c r="AH811" s="175"/>
      <c r="AI811" s="178"/>
    </row>
    <row r="812" spans="1:35" s="161" customFormat="1" ht="15.75" customHeight="1" hidden="1">
      <c r="A812" s="155"/>
      <c r="B812" s="155"/>
      <c r="C812" s="156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6"/>
      <c r="P812" s="177"/>
      <c r="Q812" s="177"/>
      <c r="R812" s="177"/>
      <c r="S812" s="177"/>
      <c r="T812" s="177"/>
      <c r="U812" s="175"/>
      <c r="V812" s="175"/>
      <c r="W812" s="175"/>
      <c r="X812" s="175"/>
      <c r="Y812" s="176"/>
      <c r="Z812" s="177"/>
      <c r="AA812" s="175"/>
      <c r="AB812" s="175"/>
      <c r="AC812" s="175"/>
      <c r="AD812" s="175"/>
      <c r="AE812" s="415"/>
      <c r="AF812" s="175"/>
      <c r="AG812" s="175"/>
      <c r="AH812" s="175"/>
      <c r="AI812" s="178"/>
    </row>
    <row r="813" spans="1:35" s="161" customFormat="1" ht="15.75" customHeight="1" hidden="1">
      <c r="A813" s="155"/>
      <c r="B813" s="155"/>
      <c r="C813" s="156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6"/>
      <c r="P813" s="177"/>
      <c r="Q813" s="177"/>
      <c r="R813" s="177"/>
      <c r="S813" s="177"/>
      <c r="T813" s="177"/>
      <c r="U813" s="175"/>
      <c r="V813" s="175"/>
      <c r="W813" s="175"/>
      <c r="X813" s="175"/>
      <c r="Y813" s="176"/>
      <c r="Z813" s="177"/>
      <c r="AA813" s="175"/>
      <c r="AB813" s="175"/>
      <c r="AC813" s="175"/>
      <c r="AD813" s="175"/>
      <c r="AE813" s="415"/>
      <c r="AF813" s="175"/>
      <c r="AG813" s="175"/>
      <c r="AH813" s="175"/>
      <c r="AI813" s="178"/>
    </row>
    <row r="814" spans="1:35" s="161" customFormat="1" ht="15.75" customHeight="1" hidden="1">
      <c r="A814" s="155"/>
      <c r="B814" s="155"/>
      <c r="C814" s="179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6"/>
      <c r="P814" s="177"/>
      <c r="Q814" s="177"/>
      <c r="R814" s="177"/>
      <c r="S814" s="177"/>
      <c r="T814" s="177"/>
      <c r="U814" s="175"/>
      <c r="V814" s="175"/>
      <c r="W814" s="175"/>
      <c r="X814" s="175"/>
      <c r="Y814" s="176"/>
      <c r="Z814" s="177"/>
      <c r="AA814" s="175"/>
      <c r="AB814" s="175"/>
      <c r="AC814" s="175"/>
      <c r="AD814" s="175"/>
      <c r="AE814" s="415"/>
      <c r="AF814" s="175"/>
      <c r="AG814" s="175"/>
      <c r="AH814" s="175"/>
      <c r="AI814" s="178"/>
    </row>
    <row r="815" spans="1:35" s="161" customFormat="1" ht="15.75" customHeight="1" hidden="1">
      <c r="A815" s="155"/>
      <c r="B815" s="155"/>
      <c r="C815" s="156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6"/>
      <c r="P815" s="177"/>
      <c r="Q815" s="177"/>
      <c r="R815" s="177"/>
      <c r="S815" s="177"/>
      <c r="T815" s="177"/>
      <c r="U815" s="175"/>
      <c r="V815" s="175"/>
      <c r="W815" s="175"/>
      <c r="X815" s="175"/>
      <c r="Y815" s="176"/>
      <c r="Z815" s="177"/>
      <c r="AA815" s="175"/>
      <c r="AB815" s="175"/>
      <c r="AC815" s="175"/>
      <c r="AD815" s="175"/>
      <c r="AE815" s="415"/>
      <c r="AF815" s="175"/>
      <c r="AG815" s="175"/>
      <c r="AH815" s="175"/>
      <c r="AI815" s="178"/>
    </row>
    <row r="816" spans="1:35" s="161" customFormat="1" ht="15.75" customHeight="1" hidden="1">
      <c r="A816" s="155"/>
      <c r="B816" s="155"/>
      <c r="C816" s="156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6"/>
      <c r="P816" s="177"/>
      <c r="Q816" s="177"/>
      <c r="R816" s="177"/>
      <c r="S816" s="177"/>
      <c r="T816" s="177"/>
      <c r="U816" s="175"/>
      <c r="V816" s="175"/>
      <c r="W816" s="175"/>
      <c r="X816" s="175"/>
      <c r="Y816" s="176"/>
      <c r="Z816" s="177"/>
      <c r="AA816" s="175"/>
      <c r="AB816" s="175"/>
      <c r="AC816" s="175"/>
      <c r="AD816" s="175"/>
      <c r="AE816" s="415"/>
      <c r="AF816" s="175"/>
      <c r="AG816" s="175"/>
      <c r="AH816" s="175"/>
      <c r="AI816" s="178"/>
    </row>
    <row r="817" spans="1:35" s="161" customFormat="1" ht="15.75" customHeight="1" hidden="1">
      <c r="A817" s="155"/>
      <c r="B817" s="155"/>
      <c r="C817" s="179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6"/>
      <c r="P817" s="177"/>
      <c r="Q817" s="177"/>
      <c r="R817" s="177"/>
      <c r="S817" s="177"/>
      <c r="T817" s="177"/>
      <c r="U817" s="175"/>
      <c r="V817" s="175"/>
      <c r="W817" s="175"/>
      <c r="X817" s="175"/>
      <c r="Y817" s="176"/>
      <c r="Z817" s="177"/>
      <c r="AA817" s="175"/>
      <c r="AB817" s="175"/>
      <c r="AC817" s="175"/>
      <c r="AD817" s="175"/>
      <c r="AE817" s="415"/>
      <c r="AF817" s="175"/>
      <c r="AG817" s="175"/>
      <c r="AH817" s="175"/>
      <c r="AI817" s="178"/>
    </row>
    <row r="818" spans="1:35" s="161" customFormat="1" ht="15.75" customHeight="1" hidden="1">
      <c r="A818" s="155"/>
      <c r="B818" s="155"/>
      <c r="C818" s="179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6"/>
      <c r="P818" s="177"/>
      <c r="Q818" s="177"/>
      <c r="R818" s="177"/>
      <c r="S818" s="177"/>
      <c r="T818" s="177"/>
      <c r="U818" s="175"/>
      <c r="V818" s="175"/>
      <c r="W818" s="175"/>
      <c r="X818" s="175"/>
      <c r="Y818" s="176"/>
      <c r="Z818" s="177"/>
      <c r="AA818" s="175"/>
      <c r="AB818" s="175"/>
      <c r="AC818" s="175"/>
      <c r="AD818" s="175"/>
      <c r="AE818" s="415"/>
      <c r="AF818" s="175"/>
      <c r="AG818" s="175"/>
      <c r="AH818" s="175"/>
      <c r="AI818" s="178"/>
    </row>
    <row r="819" spans="1:35" s="161" customFormat="1" ht="15.75" customHeight="1" hidden="1">
      <c r="A819" s="155"/>
      <c r="B819" s="155"/>
      <c r="C819" s="156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6"/>
      <c r="P819" s="177"/>
      <c r="Q819" s="177"/>
      <c r="R819" s="177"/>
      <c r="S819" s="177"/>
      <c r="T819" s="177"/>
      <c r="U819" s="175"/>
      <c r="V819" s="175"/>
      <c r="W819" s="175"/>
      <c r="X819" s="175"/>
      <c r="Y819" s="176"/>
      <c r="Z819" s="177"/>
      <c r="AA819" s="175"/>
      <c r="AB819" s="175"/>
      <c r="AC819" s="175"/>
      <c r="AD819" s="175"/>
      <c r="AE819" s="415"/>
      <c r="AF819" s="175"/>
      <c r="AG819" s="175"/>
      <c r="AH819" s="175"/>
      <c r="AI819" s="178"/>
    </row>
    <row r="820" spans="1:35" s="161" customFormat="1" ht="15.75" customHeight="1" hidden="1">
      <c r="A820" s="155"/>
      <c r="B820" s="155"/>
      <c r="C820" s="156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6"/>
      <c r="P820" s="177"/>
      <c r="Q820" s="177"/>
      <c r="R820" s="177"/>
      <c r="S820" s="177"/>
      <c r="T820" s="177"/>
      <c r="U820" s="175"/>
      <c r="V820" s="175"/>
      <c r="W820" s="175"/>
      <c r="X820" s="175"/>
      <c r="Y820" s="176"/>
      <c r="Z820" s="177"/>
      <c r="AA820" s="175"/>
      <c r="AB820" s="175"/>
      <c r="AC820" s="175"/>
      <c r="AD820" s="175"/>
      <c r="AE820" s="415"/>
      <c r="AF820" s="175"/>
      <c r="AG820" s="175"/>
      <c r="AH820" s="175"/>
      <c r="AI820" s="178"/>
    </row>
    <row r="821" spans="1:35" s="161" customFormat="1" ht="15.75" customHeight="1" hidden="1">
      <c r="A821" s="155"/>
      <c r="B821" s="155"/>
      <c r="C821" s="179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6"/>
      <c r="P821" s="177"/>
      <c r="Q821" s="177"/>
      <c r="R821" s="177"/>
      <c r="S821" s="177"/>
      <c r="T821" s="177"/>
      <c r="U821" s="175"/>
      <c r="V821" s="175"/>
      <c r="W821" s="175"/>
      <c r="X821" s="175"/>
      <c r="Y821" s="176"/>
      <c r="Z821" s="177"/>
      <c r="AA821" s="175"/>
      <c r="AB821" s="175"/>
      <c r="AC821" s="175"/>
      <c r="AD821" s="175"/>
      <c r="AE821" s="415"/>
      <c r="AF821" s="175"/>
      <c r="AG821" s="175"/>
      <c r="AH821" s="175"/>
      <c r="AI821" s="178"/>
    </row>
    <row r="822" spans="1:35" s="161" customFormat="1" ht="15.75" customHeight="1" hidden="1">
      <c r="A822" s="155"/>
      <c r="B822" s="155"/>
      <c r="C822" s="179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6"/>
      <c r="P822" s="177"/>
      <c r="Q822" s="177"/>
      <c r="R822" s="177"/>
      <c r="S822" s="177"/>
      <c r="T822" s="177"/>
      <c r="U822" s="175"/>
      <c r="V822" s="175"/>
      <c r="W822" s="175"/>
      <c r="X822" s="175"/>
      <c r="Y822" s="176"/>
      <c r="Z822" s="177"/>
      <c r="AA822" s="175"/>
      <c r="AB822" s="175"/>
      <c r="AC822" s="175"/>
      <c r="AD822" s="175"/>
      <c r="AE822" s="415"/>
      <c r="AF822" s="175"/>
      <c r="AG822" s="175"/>
      <c r="AH822" s="175"/>
      <c r="AI822" s="178"/>
    </row>
    <row r="823" spans="1:35" s="161" customFormat="1" ht="15.75" customHeight="1" hidden="1">
      <c r="A823" s="155"/>
      <c r="B823" s="155"/>
      <c r="C823" s="179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6"/>
      <c r="P823" s="177"/>
      <c r="Q823" s="177"/>
      <c r="R823" s="177"/>
      <c r="S823" s="177"/>
      <c r="T823" s="177"/>
      <c r="U823" s="175"/>
      <c r="V823" s="175"/>
      <c r="W823" s="175"/>
      <c r="X823" s="175"/>
      <c r="Y823" s="176"/>
      <c r="Z823" s="177"/>
      <c r="AA823" s="175"/>
      <c r="AB823" s="175"/>
      <c r="AC823" s="175"/>
      <c r="AD823" s="175"/>
      <c r="AE823" s="415"/>
      <c r="AF823" s="175"/>
      <c r="AG823" s="175"/>
      <c r="AH823" s="175"/>
      <c r="AI823" s="178"/>
    </row>
    <row r="824" spans="1:35" s="161" customFormat="1" ht="15.75" customHeight="1" hidden="1">
      <c r="A824" s="155"/>
      <c r="B824" s="155"/>
      <c r="C824" s="179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6"/>
      <c r="P824" s="177"/>
      <c r="Q824" s="177"/>
      <c r="R824" s="177"/>
      <c r="S824" s="177"/>
      <c r="T824" s="177"/>
      <c r="U824" s="175"/>
      <c r="V824" s="175"/>
      <c r="W824" s="175"/>
      <c r="X824" s="175"/>
      <c r="Y824" s="176"/>
      <c r="Z824" s="177"/>
      <c r="AA824" s="175"/>
      <c r="AB824" s="175"/>
      <c r="AC824" s="175"/>
      <c r="AD824" s="175"/>
      <c r="AE824" s="415"/>
      <c r="AF824" s="175"/>
      <c r="AG824" s="175"/>
      <c r="AH824" s="175"/>
      <c r="AI824" s="178"/>
    </row>
    <row r="825" spans="1:35" s="161" customFormat="1" ht="15.75" customHeight="1" hidden="1">
      <c r="A825" s="155"/>
      <c r="B825" s="155"/>
      <c r="C825" s="179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6"/>
      <c r="P825" s="177"/>
      <c r="Q825" s="177"/>
      <c r="R825" s="177"/>
      <c r="S825" s="177"/>
      <c r="T825" s="177"/>
      <c r="U825" s="175"/>
      <c r="V825" s="175"/>
      <c r="W825" s="175"/>
      <c r="X825" s="175"/>
      <c r="Y825" s="176"/>
      <c r="Z825" s="177"/>
      <c r="AA825" s="175"/>
      <c r="AB825" s="175"/>
      <c r="AC825" s="175"/>
      <c r="AD825" s="175"/>
      <c r="AE825" s="415"/>
      <c r="AF825" s="175"/>
      <c r="AG825" s="175"/>
      <c r="AH825" s="175"/>
      <c r="AI825" s="178"/>
    </row>
    <row r="826" spans="1:35" s="161" customFormat="1" ht="15.75" customHeight="1" hidden="1">
      <c r="A826" s="155"/>
      <c r="B826" s="155"/>
      <c r="C826" s="179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6"/>
      <c r="P826" s="177"/>
      <c r="Q826" s="177"/>
      <c r="R826" s="177"/>
      <c r="S826" s="177"/>
      <c r="T826" s="177"/>
      <c r="U826" s="175"/>
      <c r="V826" s="175"/>
      <c r="W826" s="175"/>
      <c r="X826" s="175"/>
      <c r="Y826" s="176"/>
      <c r="Z826" s="177"/>
      <c r="AA826" s="175"/>
      <c r="AB826" s="175"/>
      <c r="AC826" s="175"/>
      <c r="AD826" s="175"/>
      <c r="AE826" s="415"/>
      <c r="AF826" s="175"/>
      <c r="AG826" s="175"/>
      <c r="AH826" s="175"/>
      <c r="AI826" s="178"/>
    </row>
    <row r="827" spans="1:35" s="161" customFormat="1" ht="15.75" customHeight="1" hidden="1">
      <c r="A827" s="155"/>
      <c r="B827" s="155"/>
      <c r="C827" s="179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6"/>
      <c r="P827" s="177"/>
      <c r="Q827" s="177"/>
      <c r="R827" s="177"/>
      <c r="S827" s="177"/>
      <c r="T827" s="177"/>
      <c r="U827" s="175"/>
      <c r="V827" s="175"/>
      <c r="W827" s="175"/>
      <c r="X827" s="175"/>
      <c r="Y827" s="176"/>
      <c r="Z827" s="177"/>
      <c r="AA827" s="175"/>
      <c r="AB827" s="175"/>
      <c r="AC827" s="175"/>
      <c r="AD827" s="175"/>
      <c r="AE827" s="415"/>
      <c r="AF827" s="175"/>
      <c r="AG827" s="175"/>
      <c r="AH827" s="175"/>
      <c r="AI827" s="178"/>
    </row>
    <row r="828" spans="1:35" s="161" customFormat="1" ht="15" customHeight="1" hidden="1">
      <c r="A828" s="195"/>
      <c r="B828" s="195"/>
      <c r="C828" s="223" t="s">
        <v>12</v>
      </c>
      <c r="D828" s="199">
        <f>SUM(D829)</f>
        <v>39150</v>
      </c>
      <c r="E828" s="199">
        <f>SUM(E829)</f>
        <v>0</v>
      </c>
      <c r="F828" s="199">
        <f>SUM(F829)</f>
        <v>39150</v>
      </c>
      <c r="G828" s="199">
        <f>SUM(G829:G875)</f>
        <v>0</v>
      </c>
      <c r="H828" s="199">
        <f>SUM(H829:H875)</f>
        <v>0</v>
      </c>
      <c r="I828" s="199"/>
      <c r="J828" s="199"/>
      <c r="K828" s="199"/>
      <c r="L828" s="199"/>
      <c r="M828" s="199"/>
      <c r="N828" s="210"/>
      <c r="P828" s="211"/>
      <c r="Q828" s="211"/>
      <c r="R828" s="211"/>
      <c r="S828" s="211"/>
      <c r="T828" s="211"/>
      <c r="U828" s="199">
        <f>SUM(U829)</f>
        <v>0</v>
      </c>
      <c r="V828" s="199"/>
      <c r="W828" s="199">
        <f>SUM(W829)</f>
        <v>0</v>
      </c>
      <c r="X828" s="199">
        <f>SUM(X829)</f>
        <v>0</v>
      </c>
      <c r="Y828" s="210"/>
      <c r="Z828" s="211"/>
      <c r="AA828" s="199">
        <f>SUM(AA829)</f>
        <v>0</v>
      </c>
      <c r="AB828" s="199">
        <f>SUM(AB829)</f>
        <v>0</v>
      </c>
      <c r="AC828" s="199">
        <f>SUM(AC829)</f>
        <v>0</v>
      </c>
      <c r="AD828" s="199">
        <f>SUM(AD829)</f>
        <v>0</v>
      </c>
      <c r="AE828" s="423"/>
      <c r="AF828" s="199"/>
      <c r="AG828" s="199">
        <f>SUM(AG829)</f>
        <v>0</v>
      </c>
      <c r="AH828" s="199">
        <f>SUM(AH829)</f>
        <v>0</v>
      </c>
      <c r="AI828" s="178"/>
    </row>
    <row r="829" spans="1:35" s="161" customFormat="1" ht="13.5" customHeight="1" hidden="1">
      <c r="A829" s="155"/>
      <c r="B829" s="155">
        <v>311</v>
      </c>
      <c r="C829" s="179" t="s">
        <v>17</v>
      </c>
      <c r="D829" s="175">
        <v>39150</v>
      </c>
      <c r="E829" s="175"/>
      <c r="F829" s="175">
        <v>39150</v>
      </c>
      <c r="G829" s="175"/>
      <c r="H829" s="175"/>
      <c r="I829" s="175"/>
      <c r="J829" s="175"/>
      <c r="K829" s="175"/>
      <c r="L829" s="175"/>
      <c r="M829" s="175"/>
      <c r="N829" s="176"/>
      <c r="P829" s="177"/>
      <c r="Q829" s="177"/>
      <c r="R829" s="177"/>
      <c r="S829" s="177"/>
      <c r="T829" s="177"/>
      <c r="U829" s="175">
        <v>0</v>
      </c>
      <c r="V829" s="175"/>
      <c r="W829" s="175"/>
      <c r="X829" s="175"/>
      <c r="Y829" s="176"/>
      <c r="Z829" s="177"/>
      <c r="AA829" s="175">
        <v>0</v>
      </c>
      <c r="AB829" s="175">
        <v>0</v>
      </c>
      <c r="AC829" s="175">
        <v>0</v>
      </c>
      <c r="AD829" s="175">
        <v>0</v>
      </c>
      <c r="AE829" s="415"/>
      <c r="AF829" s="175"/>
      <c r="AG829" s="175"/>
      <c r="AH829" s="175"/>
      <c r="AI829" s="178"/>
    </row>
    <row r="830" spans="1:35" s="299" customFormat="1" ht="19.5" customHeight="1" thickTop="1">
      <c r="A830" s="320"/>
      <c r="B830" s="196" t="s">
        <v>118</v>
      </c>
      <c r="C830" s="319" t="s">
        <v>23</v>
      </c>
      <c r="D830" s="204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>
        <f aca="true" t="shared" si="81" ref="N830:T830">SUM(N831+N834+N835+N836)</f>
        <v>0</v>
      </c>
      <c r="O830" s="204">
        <f t="shared" si="81"/>
        <v>0</v>
      </c>
      <c r="P830" s="204">
        <f t="shared" si="81"/>
        <v>0</v>
      </c>
      <c r="Q830" s="204">
        <f t="shared" si="81"/>
        <v>0</v>
      </c>
      <c r="R830" s="204">
        <f t="shared" si="81"/>
        <v>0</v>
      </c>
      <c r="S830" s="204">
        <f t="shared" si="81"/>
        <v>0</v>
      </c>
      <c r="T830" s="204">
        <f t="shared" si="81"/>
        <v>0</v>
      </c>
      <c r="U830" s="204">
        <f>SUM(U831+U834+U835+U836+U832+U833+U841)</f>
        <v>5148645</v>
      </c>
      <c r="V830" s="204">
        <f aca="true" t="shared" si="82" ref="V830:AH830">SUM(V831+V834+V835+V836+V832+V833+V841)</f>
        <v>1362858</v>
      </c>
      <c r="W830" s="204">
        <f t="shared" si="82"/>
        <v>3785787</v>
      </c>
      <c r="X830" s="204">
        <f t="shared" si="82"/>
        <v>0</v>
      </c>
      <c r="Y830" s="204">
        <f t="shared" si="82"/>
        <v>0</v>
      </c>
      <c r="Z830" s="204">
        <f t="shared" si="82"/>
        <v>0</v>
      </c>
      <c r="AA830" s="204">
        <f t="shared" si="82"/>
        <v>0</v>
      </c>
      <c r="AB830" s="204">
        <f t="shared" si="82"/>
        <v>3890</v>
      </c>
      <c r="AC830" s="204">
        <f>SUM(AC831:AC841)</f>
        <v>5152535</v>
      </c>
      <c r="AD830" s="204">
        <f>SUM(AD831:AD841)</f>
        <v>5120368</v>
      </c>
      <c r="AE830" s="413">
        <f>SUM(AD830/AC830)</f>
        <v>0.9937570535668365</v>
      </c>
      <c r="AF830" s="204">
        <f t="shared" si="82"/>
        <v>1362858</v>
      </c>
      <c r="AG830" s="204">
        <f t="shared" si="82"/>
        <v>3789677</v>
      </c>
      <c r="AH830" s="204">
        <f t="shared" si="82"/>
        <v>0</v>
      </c>
      <c r="AI830" s="207"/>
    </row>
    <row r="831" spans="1:35" s="173" customFormat="1" ht="36.75" customHeight="1">
      <c r="A831" s="155"/>
      <c r="B831" s="155" t="s">
        <v>104</v>
      </c>
      <c r="C831" s="179" t="s">
        <v>85</v>
      </c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71"/>
      <c r="P831" s="170"/>
      <c r="Q831" s="170"/>
      <c r="R831" s="170"/>
      <c r="S831" s="170"/>
      <c r="T831" s="170"/>
      <c r="U831" s="166">
        <v>3785787</v>
      </c>
      <c r="V831" s="166"/>
      <c r="W831" s="166">
        <v>3785787</v>
      </c>
      <c r="X831" s="166"/>
      <c r="Y831" s="171"/>
      <c r="Z831" s="170"/>
      <c r="AA831" s="170"/>
      <c r="AB831" s="170">
        <v>3890</v>
      </c>
      <c r="AC831" s="166">
        <f>SUM(U831-AA831+AB831)</f>
        <v>3789677</v>
      </c>
      <c r="AD831" s="166">
        <v>3751307</v>
      </c>
      <c r="AE831" s="414">
        <f aca="true" t="shared" si="83" ref="AE831:AE841">SUM(AD831/AC831)</f>
        <v>0.989875126560918</v>
      </c>
      <c r="AF831" s="166"/>
      <c r="AG831" s="166">
        <v>3789677</v>
      </c>
      <c r="AH831" s="166"/>
      <c r="AI831" s="172"/>
    </row>
    <row r="832" spans="1:35" s="173" customFormat="1" ht="19.5" customHeight="1" hidden="1">
      <c r="A832" s="155"/>
      <c r="B832" s="155"/>
      <c r="C832" s="179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71"/>
      <c r="P832" s="170"/>
      <c r="Q832" s="170"/>
      <c r="R832" s="170"/>
      <c r="S832" s="170"/>
      <c r="T832" s="170"/>
      <c r="U832" s="166"/>
      <c r="V832" s="166"/>
      <c r="W832" s="166"/>
      <c r="X832" s="166"/>
      <c r="Y832" s="171"/>
      <c r="Z832" s="170"/>
      <c r="AA832" s="170"/>
      <c r="AB832" s="170"/>
      <c r="AC832" s="166"/>
      <c r="AD832" s="166"/>
      <c r="AE832" s="414" t="e">
        <f t="shared" si="83"/>
        <v>#DIV/0!</v>
      </c>
      <c r="AF832" s="166"/>
      <c r="AG832" s="166"/>
      <c r="AH832" s="166"/>
      <c r="AI832" s="172"/>
    </row>
    <row r="833" spans="1:35" s="173" customFormat="1" ht="19.5" customHeight="1">
      <c r="A833" s="155"/>
      <c r="B833" s="155" t="s">
        <v>107</v>
      </c>
      <c r="C833" s="179" t="s">
        <v>87</v>
      </c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71"/>
      <c r="P833" s="170"/>
      <c r="Q833" s="170"/>
      <c r="R833" s="170"/>
      <c r="S833" s="170"/>
      <c r="T833" s="170"/>
      <c r="U833" s="166">
        <v>9958</v>
      </c>
      <c r="V833" s="166">
        <v>9958</v>
      </c>
      <c r="W833" s="166"/>
      <c r="X833" s="166"/>
      <c r="Y833" s="171"/>
      <c r="Z833" s="170"/>
      <c r="AA833" s="170"/>
      <c r="AB833" s="170"/>
      <c r="AC833" s="166">
        <f>SUM(U833-AA833+AB833)</f>
        <v>9958</v>
      </c>
      <c r="AD833" s="166">
        <v>9958</v>
      </c>
      <c r="AE833" s="414">
        <f t="shared" si="83"/>
        <v>1</v>
      </c>
      <c r="AF833" s="166">
        <v>9958</v>
      </c>
      <c r="AG833" s="166"/>
      <c r="AH833" s="166"/>
      <c r="AI833" s="172"/>
    </row>
    <row r="834" spans="1:35" s="173" customFormat="1" ht="18" customHeight="1">
      <c r="A834" s="155"/>
      <c r="B834" s="155" t="s">
        <v>108</v>
      </c>
      <c r="C834" s="179" t="s">
        <v>121</v>
      </c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71"/>
      <c r="P834" s="170"/>
      <c r="Q834" s="170"/>
      <c r="R834" s="170"/>
      <c r="S834" s="170"/>
      <c r="T834" s="170"/>
      <c r="U834" s="166">
        <v>1350980</v>
      </c>
      <c r="V834" s="166">
        <v>1350980</v>
      </c>
      <c r="W834" s="166"/>
      <c r="X834" s="166"/>
      <c r="Y834" s="171"/>
      <c r="Z834" s="170"/>
      <c r="AA834" s="170"/>
      <c r="AB834" s="170"/>
      <c r="AC834" s="166">
        <f>SUM(U834-AA834+AB834)</f>
        <v>1350980</v>
      </c>
      <c r="AD834" s="166">
        <v>1297371</v>
      </c>
      <c r="AE834" s="414">
        <f t="shared" si="83"/>
        <v>0.9603184355060771</v>
      </c>
      <c r="AF834" s="166">
        <v>1350980</v>
      </c>
      <c r="AG834" s="166"/>
      <c r="AH834" s="166"/>
      <c r="AI834" s="172"/>
    </row>
    <row r="835" spans="1:35" s="173" customFormat="1" ht="28.5" customHeight="1" hidden="1">
      <c r="A835" s="155"/>
      <c r="B835" s="155"/>
      <c r="C835" s="179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71"/>
      <c r="P835" s="170"/>
      <c r="Q835" s="170"/>
      <c r="R835" s="170"/>
      <c r="S835" s="170"/>
      <c r="T835" s="170"/>
      <c r="U835" s="166"/>
      <c r="V835" s="166"/>
      <c r="W835" s="166"/>
      <c r="X835" s="166"/>
      <c r="Y835" s="171"/>
      <c r="Z835" s="170"/>
      <c r="AA835" s="170"/>
      <c r="AB835" s="170"/>
      <c r="AC835" s="166"/>
      <c r="AD835" s="166"/>
      <c r="AE835" s="414" t="e">
        <f t="shared" si="83"/>
        <v>#DIV/0!</v>
      </c>
      <c r="AF835" s="166"/>
      <c r="AG835" s="166"/>
      <c r="AH835" s="166"/>
      <c r="AI835" s="172"/>
    </row>
    <row r="836" spans="1:35" s="173" customFormat="1" ht="15.75" customHeight="1" hidden="1">
      <c r="A836" s="155"/>
      <c r="B836" s="155"/>
      <c r="C836" s="179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71"/>
      <c r="P836" s="170"/>
      <c r="Q836" s="170"/>
      <c r="R836" s="170"/>
      <c r="S836" s="170"/>
      <c r="T836" s="170"/>
      <c r="U836" s="166"/>
      <c r="V836" s="166"/>
      <c r="W836" s="166"/>
      <c r="X836" s="166"/>
      <c r="Y836" s="171"/>
      <c r="Z836" s="170"/>
      <c r="AA836" s="170"/>
      <c r="AB836" s="170"/>
      <c r="AC836" s="166"/>
      <c r="AD836" s="166"/>
      <c r="AE836" s="414" t="e">
        <f t="shared" si="83"/>
        <v>#DIV/0!</v>
      </c>
      <c r="AF836" s="166"/>
      <c r="AG836" s="166"/>
      <c r="AH836" s="166"/>
      <c r="AI836" s="172"/>
    </row>
    <row r="837" spans="1:35" s="208" customFormat="1" ht="15.75" customHeight="1" hidden="1">
      <c r="A837" s="209"/>
      <c r="B837" s="147"/>
      <c r="C837" s="162"/>
      <c r="D837" s="204"/>
      <c r="E837" s="204"/>
      <c r="F837" s="204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5"/>
      <c r="Z837" s="206"/>
      <c r="AA837" s="206"/>
      <c r="AB837" s="206"/>
      <c r="AC837" s="204"/>
      <c r="AD837" s="204"/>
      <c r="AE837" s="414" t="e">
        <f t="shared" si="83"/>
        <v>#DIV/0!</v>
      </c>
      <c r="AF837" s="204"/>
      <c r="AG837" s="204"/>
      <c r="AH837" s="204"/>
      <c r="AI837" s="207"/>
    </row>
    <row r="838" spans="1:35" s="173" customFormat="1" ht="42.75" customHeight="1" hidden="1">
      <c r="A838" s="155"/>
      <c r="B838" s="155"/>
      <c r="C838" s="179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71"/>
      <c r="P838" s="170"/>
      <c r="Q838" s="170"/>
      <c r="R838" s="170"/>
      <c r="S838" s="170"/>
      <c r="T838" s="170"/>
      <c r="U838" s="166"/>
      <c r="V838" s="166"/>
      <c r="W838" s="166"/>
      <c r="X838" s="166"/>
      <c r="Y838" s="171"/>
      <c r="Z838" s="170"/>
      <c r="AA838" s="170"/>
      <c r="AB838" s="170"/>
      <c r="AC838" s="166"/>
      <c r="AD838" s="166"/>
      <c r="AE838" s="414" t="e">
        <f t="shared" si="83"/>
        <v>#DIV/0!</v>
      </c>
      <c r="AF838" s="166"/>
      <c r="AG838" s="166"/>
      <c r="AH838" s="166"/>
      <c r="AI838" s="172"/>
    </row>
    <row r="839" spans="1:35" s="173" customFormat="1" ht="18.75" customHeight="1">
      <c r="A839" s="155"/>
      <c r="B839" s="155" t="s">
        <v>161</v>
      </c>
      <c r="C839" s="179" t="s">
        <v>215</v>
      </c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71"/>
      <c r="P839" s="170"/>
      <c r="Q839" s="170"/>
      <c r="R839" s="170"/>
      <c r="S839" s="170"/>
      <c r="T839" s="170"/>
      <c r="U839" s="166"/>
      <c r="V839" s="166"/>
      <c r="W839" s="166"/>
      <c r="X839" s="166"/>
      <c r="Y839" s="171"/>
      <c r="Z839" s="170"/>
      <c r="AA839" s="170"/>
      <c r="AB839" s="170"/>
      <c r="AC839" s="166">
        <v>0</v>
      </c>
      <c r="AD839" s="166">
        <v>53390</v>
      </c>
      <c r="AE839" s="452" t="s">
        <v>225</v>
      </c>
      <c r="AF839" s="166"/>
      <c r="AG839" s="166"/>
      <c r="AH839" s="166"/>
      <c r="AI839" s="172"/>
    </row>
    <row r="840" spans="1:35" s="173" customFormat="1" ht="18.75" customHeight="1">
      <c r="A840" s="155"/>
      <c r="B840" s="155" t="s">
        <v>183</v>
      </c>
      <c r="C840" s="179" t="s">
        <v>207</v>
      </c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71"/>
      <c r="P840" s="170"/>
      <c r="Q840" s="170"/>
      <c r="R840" s="170"/>
      <c r="S840" s="170"/>
      <c r="T840" s="170"/>
      <c r="U840" s="166"/>
      <c r="V840" s="166"/>
      <c r="W840" s="166"/>
      <c r="X840" s="166"/>
      <c r="Y840" s="171"/>
      <c r="Z840" s="170"/>
      <c r="AA840" s="170"/>
      <c r="AB840" s="170"/>
      <c r="AC840" s="166">
        <v>0</v>
      </c>
      <c r="AD840" s="166">
        <v>6422</v>
      </c>
      <c r="AE840" s="452" t="s">
        <v>225</v>
      </c>
      <c r="AF840" s="166"/>
      <c r="AG840" s="166"/>
      <c r="AH840" s="166"/>
      <c r="AI840" s="172"/>
    </row>
    <row r="841" spans="1:35" s="173" customFormat="1" ht="23.25" customHeight="1">
      <c r="A841" s="155"/>
      <c r="B841" s="155" t="s">
        <v>109</v>
      </c>
      <c r="C841" s="179" t="s">
        <v>88</v>
      </c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71"/>
      <c r="P841" s="170"/>
      <c r="Q841" s="170"/>
      <c r="R841" s="170"/>
      <c r="S841" s="170"/>
      <c r="T841" s="170"/>
      <c r="U841" s="166">
        <v>1920</v>
      </c>
      <c r="V841" s="166">
        <v>1920</v>
      </c>
      <c r="W841" s="166"/>
      <c r="X841" s="166"/>
      <c r="Y841" s="171"/>
      <c r="Z841" s="170"/>
      <c r="AA841" s="170"/>
      <c r="AB841" s="170"/>
      <c r="AC841" s="166">
        <f>SUM(U841-AA841+AB841)</f>
        <v>1920</v>
      </c>
      <c r="AD841" s="166">
        <v>1920</v>
      </c>
      <c r="AE841" s="414">
        <f t="shared" si="83"/>
        <v>1</v>
      </c>
      <c r="AF841" s="166">
        <v>1920</v>
      </c>
      <c r="AG841" s="166"/>
      <c r="AH841" s="166"/>
      <c r="AI841" s="172"/>
    </row>
    <row r="842" spans="1:35" s="321" customFormat="1" ht="42.75" customHeight="1">
      <c r="A842" s="320"/>
      <c r="B842" s="147" t="s">
        <v>185</v>
      </c>
      <c r="C842" s="162" t="s">
        <v>186</v>
      </c>
      <c r="D842" s="204"/>
      <c r="E842" s="204"/>
      <c r="F842" s="204"/>
      <c r="G842" s="204"/>
      <c r="H842" s="204"/>
      <c r="I842" s="204"/>
      <c r="J842" s="204"/>
      <c r="K842" s="204"/>
      <c r="L842" s="204"/>
      <c r="M842" s="204"/>
      <c r="N842" s="163"/>
      <c r="O842" s="308"/>
      <c r="P842" s="163"/>
      <c r="Q842" s="163"/>
      <c r="R842" s="163"/>
      <c r="S842" s="163"/>
      <c r="T842" s="163"/>
      <c r="U842" s="204">
        <f>SUM(U843)</f>
        <v>8895</v>
      </c>
      <c r="V842" s="204">
        <f aca="true" t="shared" si="84" ref="V842:AH842">SUM(V843)</f>
        <v>8895</v>
      </c>
      <c r="W842" s="204">
        <f t="shared" si="84"/>
        <v>0</v>
      </c>
      <c r="X842" s="204">
        <f t="shared" si="84"/>
        <v>0</v>
      </c>
      <c r="Y842" s="204">
        <f t="shared" si="84"/>
        <v>0</v>
      </c>
      <c r="Z842" s="204">
        <f t="shared" si="84"/>
        <v>0</v>
      </c>
      <c r="AA842" s="204">
        <f t="shared" si="84"/>
        <v>0</v>
      </c>
      <c r="AB842" s="204">
        <f t="shared" si="84"/>
        <v>0</v>
      </c>
      <c r="AC842" s="204">
        <f t="shared" si="84"/>
        <v>8895</v>
      </c>
      <c r="AD842" s="204">
        <f t="shared" si="84"/>
        <v>22187</v>
      </c>
      <c r="AE842" s="413">
        <f>SUM(AD842/AC842)</f>
        <v>2.4943226531759417</v>
      </c>
      <c r="AF842" s="204">
        <f t="shared" si="84"/>
        <v>8895</v>
      </c>
      <c r="AG842" s="204">
        <f t="shared" si="84"/>
        <v>0</v>
      </c>
      <c r="AH842" s="204">
        <f t="shared" si="84"/>
        <v>0</v>
      </c>
      <c r="AI842" s="323"/>
    </row>
    <row r="843" spans="1:35" s="173" customFormat="1" ht="54" customHeight="1">
      <c r="A843" s="155"/>
      <c r="B843" s="155" t="s">
        <v>187</v>
      </c>
      <c r="C843" s="179" t="s">
        <v>188</v>
      </c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71"/>
      <c r="P843" s="170"/>
      <c r="Q843" s="170"/>
      <c r="R843" s="170"/>
      <c r="S843" s="170"/>
      <c r="T843" s="170"/>
      <c r="U843" s="166">
        <v>8895</v>
      </c>
      <c r="V843" s="166">
        <v>8895</v>
      </c>
      <c r="W843" s="166">
        <v>0</v>
      </c>
      <c r="X843" s="166">
        <v>0</v>
      </c>
      <c r="Y843" s="171"/>
      <c r="Z843" s="170"/>
      <c r="AA843" s="170"/>
      <c r="AB843" s="170"/>
      <c r="AC843" s="166">
        <f>SUM(U843-AA843+AB843)</f>
        <v>8895</v>
      </c>
      <c r="AD843" s="166">
        <v>22187</v>
      </c>
      <c r="AE843" s="414">
        <f>SUM(AD843/AC843)</f>
        <v>2.4943226531759417</v>
      </c>
      <c r="AF843" s="166">
        <v>8895</v>
      </c>
      <c r="AG843" s="166"/>
      <c r="AH843" s="166"/>
      <c r="AI843" s="172"/>
    </row>
    <row r="844" spans="1:35" s="173" customFormat="1" ht="52.5" customHeight="1">
      <c r="A844" s="155"/>
      <c r="B844" s="147" t="s">
        <v>122</v>
      </c>
      <c r="C844" s="162" t="s">
        <v>123</v>
      </c>
      <c r="D844" s="204"/>
      <c r="E844" s="204"/>
      <c r="F844" s="204"/>
      <c r="G844" s="204"/>
      <c r="H844" s="204"/>
      <c r="I844" s="204"/>
      <c r="J844" s="204"/>
      <c r="K844" s="204"/>
      <c r="L844" s="204"/>
      <c r="M844" s="204"/>
      <c r="N844" s="163"/>
      <c r="O844" s="308"/>
      <c r="P844" s="163"/>
      <c r="Q844" s="163"/>
      <c r="R844" s="163"/>
      <c r="S844" s="163"/>
      <c r="T844" s="163"/>
      <c r="U844" s="204">
        <f aca="true" t="shared" si="85" ref="U844:AH844">SUM(U845)</f>
        <v>15697</v>
      </c>
      <c r="V844" s="204">
        <f t="shared" si="85"/>
        <v>0</v>
      </c>
      <c r="W844" s="204">
        <f t="shared" si="85"/>
        <v>0</v>
      </c>
      <c r="X844" s="204">
        <f t="shared" si="85"/>
        <v>15697</v>
      </c>
      <c r="Y844" s="204">
        <f t="shared" si="85"/>
        <v>0</v>
      </c>
      <c r="Z844" s="204">
        <f t="shared" si="85"/>
        <v>0</v>
      </c>
      <c r="AA844" s="204">
        <f t="shared" si="85"/>
        <v>0</v>
      </c>
      <c r="AB844" s="204">
        <f t="shared" si="85"/>
        <v>0</v>
      </c>
      <c r="AC844" s="204">
        <f t="shared" si="85"/>
        <v>15697</v>
      </c>
      <c r="AD844" s="204">
        <f t="shared" si="85"/>
        <v>15697</v>
      </c>
      <c r="AE844" s="413">
        <f>SUM(AD844/AC844)</f>
        <v>1</v>
      </c>
      <c r="AF844" s="204">
        <f t="shared" si="85"/>
        <v>0</v>
      </c>
      <c r="AG844" s="204">
        <f t="shared" si="85"/>
        <v>0</v>
      </c>
      <c r="AH844" s="204">
        <f t="shared" si="85"/>
        <v>15697</v>
      </c>
      <c r="AI844" s="172"/>
    </row>
    <row r="845" spans="1:35" s="173" customFormat="1" ht="65.25" customHeight="1">
      <c r="A845" s="155"/>
      <c r="B845" s="155" t="s">
        <v>102</v>
      </c>
      <c r="C845" s="156" t="s">
        <v>74</v>
      </c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71"/>
      <c r="P845" s="170"/>
      <c r="Q845" s="170"/>
      <c r="R845" s="170"/>
      <c r="S845" s="170"/>
      <c r="T845" s="170"/>
      <c r="U845" s="166">
        <v>15697</v>
      </c>
      <c r="V845" s="166"/>
      <c r="W845" s="166"/>
      <c r="X845" s="166">
        <v>15697</v>
      </c>
      <c r="Y845" s="171"/>
      <c r="Z845" s="170"/>
      <c r="AA845" s="170"/>
      <c r="AB845" s="170"/>
      <c r="AC845" s="166">
        <f>SUM(U845-AA845+AB845)</f>
        <v>15697</v>
      </c>
      <c r="AD845" s="166">
        <v>15697</v>
      </c>
      <c r="AE845" s="414">
        <f>SUM(AD845/AC845)</f>
        <v>1</v>
      </c>
      <c r="AF845" s="166"/>
      <c r="AG845" s="166"/>
      <c r="AH845" s="166">
        <v>15697</v>
      </c>
      <c r="AI845" s="172"/>
    </row>
    <row r="846" spans="1:35" s="208" customFormat="1" ht="29.25" customHeight="1" hidden="1">
      <c r="A846" s="147"/>
      <c r="B846" s="147" t="s">
        <v>116</v>
      </c>
      <c r="C846" s="162" t="s">
        <v>134</v>
      </c>
      <c r="D846" s="204">
        <f>SUM(D847:D885)</f>
        <v>0</v>
      </c>
      <c r="E846" s="204">
        <f>SUM(E847:E885)</f>
        <v>0</v>
      </c>
      <c r="F846" s="204">
        <f>SUM(F847:F885)</f>
        <v>0</v>
      </c>
      <c r="G846" s="204">
        <f>SUM(G847:G885)</f>
        <v>0</v>
      </c>
      <c r="H846" s="204">
        <f>SUM(H847:H885)</f>
        <v>0</v>
      </c>
      <c r="I846" s="204">
        <f>SUM(I847)</f>
        <v>148683</v>
      </c>
      <c r="J846" s="204"/>
      <c r="K846" s="204"/>
      <c r="L846" s="204"/>
      <c r="M846" s="204"/>
      <c r="N846" s="204">
        <f aca="true" t="shared" si="86" ref="N846:AH846">SUM(N847)</f>
        <v>0</v>
      </c>
      <c r="O846" s="204">
        <f t="shared" si="86"/>
        <v>0</v>
      </c>
      <c r="P846" s="204">
        <f t="shared" si="86"/>
        <v>0</v>
      </c>
      <c r="Q846" s="204">
        <f t="shared" si="86"/>
        <v>0</v>
      </c>
      <c r="R846" s="204">
        <f t="shared" si="86"/>
        <v>0</v>
      </c>
      <c r="S846" s="204">
        <f t="shared" si="86"/>
        <v>0</v>
      </c>
      <c r="T846" s="204">
        <f t="shared" si="86"/>
        <v>0</v>
      </c>
      <c r="U846" s="204">
        <f t="shared" si="86"/>
        <v>0</v>
      </c>
      <c r="V846" s="204">
        <f t="shared" si="86"/>
        <v>0</v>
      </c>
      <c r="W846" s="204">
        <f t="shared" si="86"/>
        <v>0</v>
      </c>
      <c r="X846" s="204">
        <f t="shared" si="86"/>
        <v>0</v>
      </c>
      <c r="Y846" s="204">
        <f t="shared" si="86"/>
        <v>0</v>
      </c>
      <c r="Z846" s="204">
        <f t="shared" si="86"/>
        <v>0</v>
      </c>
      <c r="AA846" s="204"/>
      <c r="AB846" s="204"/>
      <c r="AC846" s="204">
        <f t="shared" si="86"/>
        <v>0</v>
      </c>
      <c r="AD846" s="204"/>
      <c r="AE846" s="418"/>
      <c r="AF846" s="204">
        <f t="shared" si="86"/>
        <v>0</v>
      </c>
      <c r="AG846" s="204">
        <f t="shared" si="86"/>
        <v>0</v>
      </c>
      <c r="AH846" s="204">
        <f t="shared" si="86"/>
        <v>0</v>
      </c>
      <c r="AI846" s="207"/>
    </row>
    <row r="847" spans="1:35" s="173" customFormat="1" ht="68.25" customHeight="1" hidden="1">
      <c r="A847" s="155"/>
      <c r="B847" s="155" t="s">
        <v>102</v>
      </c>
      <c r="C847" s="156" t="s">
        <v>74</v>
      </c>
      <c r="D847" s="166"/>
      <c r="E847" s="166"/>
      <c r="F847" s="166"/>
      <c r="G847" s="166"/>
      <c r="H847" s="166"/>
      <c r="I847" s="166">
        <v>148683</v>
      </c>
      <c r="J847" s="166"/>
      <c r="K847" s="166"/>
      <c r="L847" s="166"/>
      <c r="M847" s="166"/>
      <c r="N847" s="171"/>
      <c r="P847" s="170"/>
      <c r="Q847" s="170"/>
      <c r="R847" s="170"/>
      <c r="S847" s="170"/>
      <c r="T847" s="170"/>
      <c r="U847" s="166">
        <v>0</v>
      </c>
      <c r="V847" s="166">
        <v>0</v>
      </c>
      <c r="W847" s="166">
        <v>0</v>
      </c>
      <c r="X847" s="166">
        <v>0</v>
      </c>
      <c r="Y847" s="171"/>
      <c r="Z847" s="170"/>
      <c r="AA847" s="170"/>
      <c r="AB847" s="170"/>
      <c r="AC847" s="166">
        <v>0</v>
      </c>
      <c r="AD847" s="166"/>
      <c r="AE847" s="414"/>
      <c r="AF847" s="166">
        <v>0</v>
      </c>
      <c r="AG847" s="166">
        <v>0</v>
      </c>
      <c r="AH847" s="166">
        <v>0</v>
      </c>
      <c r="AI847" s="172"/>
    </row>
    <row r="848" spans="1:35" s="165" customFormat="1" ht="40.5" customHeight="1" hidden="1">
      <c r="A848" s="209"/>
      <c r="B848" s="147"/>
      <c r="C848" s="148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210"/>
      <c r="Z848" s="211"/>
      <c r="AA848" s="211"/>
      <c r="AB848" s="211"/>
      <c r="AC848" s="163"/>
      <c r="AD848" s="163"/>
      <c r="AE848" s="413"/>
      <c r="AF848" s="163"/>
      <c r="AG848" s="163"/>
      <c r="AH848" s="163"/>
      <c r="AI848" s="164"/>
    </row>
    <row r="849" spans="1:35" s="173" customFormat="1" ht="40.5" customHeight="1" hidden="1">
      <c r="A849" s="155"/>
      <c r="B849" s="155"/>
      <c r="C849" s="15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71"/>
      <c r="P849" s="170"/>
      <c r="Q849" s="170"/>
      <c r="R849" s="170"/>
      <c r="S849" s="170"/>
      <c r="T849" s="170"/>
      <c r="U849" s="166"/>
      <c r="V849" s="166"/>
      <c r="W849" s="166"/>
      <c r="X849" s="166"/>
      <c r="Y849" s="171"/>
      <c r="Z849" s="170"/>
      <c r="AA849" s="170"/>
      <c r="AB849" s="170"/>
      <c r="AC849" s="166"/>
      <c r="AD849" s="166"/>
      <c r="AE849" s="414"/>
      <c r="AF849" s="166"/>
      <c r="AG849" s="166"/>
      <c r="AH849" s="166"/>
      <c r="AI849" s="172"/>
    </row>
    <row r="850" spans="1:35" s="173" customFormat="1" ht="40.5" customHeight="1" hidden="1">
      <c r="A850" s="155"/>
      <c r="B850" s="155"/>
      <c r="C850" s="179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71"/>
      <c r="P850" s="170"/>
      <c r="Q850" s="170"/>
      <c r="R850" s="170"/>
      <c r="S850" s="170"/>
      <c r="T850" s="170"/>
      <c r="U850" s="166"/>
      <c r="V850" s="166"/>
      <c r="W850" s="166"/>
      <c r="X850" s="166"/>
      <c r="Y850" s="171"/>
      <c r="Z850" s="170"/>
      <c r="AA850" s="170"/>
      <c r="AB850" s="170"/>
      <c r="AC850" s="166"/>
      <c r="AD850" s="166"/>
      <c r="AE850" s="414"/>
      <c r="AF850" s="166"/>
      <c r="AG850" s="166"/>
      <c r="AH850" s="166"/>
      <c r="AI850" s="172"/>
    </row>
    <row r="851" spans="1:35" s="173" customFormat="1" ht="21" customHeight="1">
      <c r="A851" s="155"/>
      <c r="B851" s="147" t="s">
        <v>218</v>
      </c>
      <c r="C851" s="162" t="s">
        <v>219</v>
      </c>
      <c r="D851" s="204"/>
      <c r="E851" s="204"/>
      <c r="F851" s="204"/>
      <c r="G851" s="204"/>
      <c r="H851" s="204"/>
      <c r="I851" s="204"/>
      <c r="J851" s="204"/>
      <c r="K851" s="204"/>
      <c r="L851" s="204"/>
      <c r="M851" s="204"/>
      <c r="N851" s="163"/>
      <c r="O851" s="308"/>
      <c r="P851" s="163"/>
      <c r="Q851" s="163"/>
      <c r="R851" s="163"/>
      <c r="S851" s="163"/>
      <c r="T851" s="163"/>
      <c r="U851" s="204"/>
      <c r="V851" s="204"/>
      <c r="W851" s="204"/>
      <c r="X851" s="204"/>
      <c r="Y851" s="163"/>
      <c r="Z851" s="163"/>
      <c r="AA851" s="163"/>
      <c r="AB851" s="163"/>
      <c r="AC851" s="204">
        <f>SUM(AC852)</f>
        <v>0</v>
      </c>
      <c r="AD851" s="204">
        <f>SUM(AD852)</f>
        <v>4271</v>
      </c>
      <c r="AE851" s="451" t="s">
        <v>225</v>
      </c>
      <c r="AF851" s="166"/>
      <c r="AG851" s="166"/>
      <c r="AH851" s="166"/>
      <c r="AI851" s="172"/>
    </row>
    <row r="852" spans="1:35" s="173" customFormat="1" ht="19.5" customHeight="1">
      <c r="A852" s="155"/>
      <c r="B852" s="155" t="s">
        <v>183</v>
      </c>
      <c r="C852" s="179" t="s">
        <v>207</v>
      </c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71"/>
      <c r="P852" s="170"/>
      <c r="Q852" s="170"/>
      <c r="R852" s="170"/>
      <c r="S852" s="170"/>
      <c r="T852" s="170"/>
      <c r="U852" s="166"/>
      <c r="V852" s="166"/>
      <c r="W852" s="166"/>
      <c r="X852" s="166"/>
      <c r="Y852" s="171"/>
      <c r="Z852" s="170"/>
      <c r="AA852" s="170"/>
      <c r="AB852" s="170"/>
      <c r="AC852" s="166">
        <v>0</v>
      </c>
      <c r="AD852" s="166">
        <v>4271</v>
      </c>
      <c r="AE852" s="452" t="s">
        <v>225</v>
      </c>
      <c r="AF852" s="166"/>
      <c r="AG852" s="166"/>
      <c r="AH852" s="166"/>
      <c r="AI852" s="172"/>
    </row>
    <row r="853" spans="1:35" s="173" customFormat="1" ht="24" customHeight="1">
      <c r="A853" s="155"/>
      <c r="B853" s="147" t="s">
        <v>177</v>
      </c>
      <c r="C853" s="162" t="s">
        <v>178</v>
      </c>
      <c r="D853" s="204"/>
      <c r="E853" s="204"/>
      <c r="F853" s="204"/>
      <c r="G853" s="204"/>
      <c r="H853" s="204"/>
      <c r="I853" s="204"/>
      <c r="J853" s="204"/>
      <c r="K853" s="204"/>
      <c r="L853" s="204"/>
      <c r="M853" s="204"/>
      <c r="N853" s="163"/>
      <c r="O853" s="308"/>
      <c r="P853" s="163"/>
      <c r="Q853" s="163"/>
      <c r="R853" s="163"/>
      <c r="S853" s="163"/>
      <c r="T853" s="163"/>
      <c r="U853" s="204">
        <f aca="true" t="shared" si="87" ref="U853:AH853">SUM(U854)</f>
        <v>20000</v>
      </c>
      <c r="V853" s="204">
        <f t="shared" si="87"/>
        <v>0</v>
      </c>
      <c r="W853" s="204">
        <f t="shared" si="87"/>
        <v>20000</v>
      </c>
      <c r="X853" s="204">
        <f t="shared" si="87"/>
        <v>0</v>
      </c>
      <c r="Y853" s="204">
        <f t="shared" si="87"/>
        <v>0</v>
      </c>
      <c r="Z853" s="204">
        <f t="shared" si="87"/>
        <v>0</v>
      </c>
      <c r="AA853" s="204">
        <f t="shared" si="87"/>
        <v>0</v>
      </c>
      <c r="AB853" s="204">
        <f t="shared" si="87"/>
        <v>0</v>
      </c>
      <c r="AC853" s="204">
        <f t="shared" si="87"/>
        <v>20000</v>
      </c>
      <c r="AD853" s="204">
        <f t="shared" si="87"/>
        <v>20000</v>
      </c>
      <c r="AE853" s="413">
        <f>SUM(AD853/AC853)</f>
        <v>1</v>
      </c>
      <c r="AF853" s="204">
        <f t="shared" si="87"/>
        <v>0</v>
      </c>
      <c r="AG853" s="204">
        <f t="shared" si="87"/>
        <v>20000</v>
      </c>
      <c r="AH853" s="204">
        <f t="shared" si="87"/>
        <v>0</v>
      </c>
      <c r="AI853" s="172"/>
    </row>
    <row r="854" spans="1:35" s="173" customFormat="1" ht="36.75" customHeight="1">
      <c r="A854" s="155"/>
      <c r="B854" s="155" t="s">
        <v>104</v>
      </c>
      <c r="C854" s="179" t="s">
        <v>85</v>
      </c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71"/>
      <c r="P854" s="170"/>
      <c r="Q854" s="170"/>
      <c r="R854" s="170"/>
      <c r="S854" s="170"/>
      <c r="T854" s="170"/>
      <c r="U854" s="166">
        <v>20000</v>
      </c>
      <c r="V854" s="166">
        <v>0</v>
      </c>
      <c r="W854" s="166">
        <v>20000</v>
      </c>
      <c r="X854" s="166">
        <v>0</v>
      </c>
      <c r="Y854" s="171"/>
      <c r="Z854" s="170"/>
      <c r="AA854" s="170"/>
      <c r="AB854" s="170"/>
      <c r="AC854" s="166">
        <f>SUM(U854-AA854+AB854)</f>
        <v>20000</v>
      </c>
      <c r="AD854" s="166">
        <v>20000</v>
      </c>
      <c r="AE854" s="414">
        <f>SUM(AD854/AC854)</f>
        <v>1</v>
      </c>
      <c r="AF854" s="166"/>
      <c r="AG854" s="166">
        <v>20000</v>
      </c>
      <c r="AH854" s="166"/>
      <c r="AI854" s="172"/>
    </row>
    <row r="855" spans="1:35" s="161" customFormat="1" ht="45.75" customHeight="1" thickBot="1">
      <c r="A855" s="155"/>
      <c r="B855" s="155"/>
      <c r="C855" s="224" t="s">
        <v>117</v>
      </c>
      <c r="D855" s="334"/>
      <c r="E855" s="334"/>
      <c r="F855" s="334"/>
      <c r="G855" s="334"/>
      <c r="H855" s="334"/>
      <c r="I855" s="334"/>
      <c r="J855" s="143"/>
      <c r="K855" s="143"/>
      <c r="L855" s="143"/>
      <c r="M855" s="143"/>
      <c r="N855" s="143">
        <f aca="true" t="shared" si="88" ref="N855:T855">SUM(N856+N880+N882+N1046)</f>
        <v>0</v>
      </c>
      <c r="O855" s="143">
        <f t="shared" si="88"/>
        <v>0</v>
      </c>
      <c r="P855" s="143">
        <f t="shared" si="88"/>
        <v>0</v>
      </c>
      <c r="Q855" s="143">
        <f t="shared" si="88"/>
        <v>0</v>
      </c>
      <c r="R855" s="143">
        <f t="shared" si="88"/>
        <v>0</v>
      </c>
      <c r="S855" s="143">
        <f t="shared" si="88"/>
        <v>0</v>
      </c>
      <c r="T855" s="143">
        <f t="shared" si="88"/>
        <v>0</v>
      </c>
      <c r="U855" s="143">
        <f>SUM(U856+U858+U1060)</f>
        <v>186165</v>
      </c>
      <c r="V855" s="143">
        <f aca="true" t="shared" si="89" ref="V855:AH855">SUM(V856+V858+V1060)</f>
        <v>22134</v>
      </c>
      <c r="W855" s="143">
        <f t="shared" si="89"/>
        <v>0</v>
      </c>
      <c r="X855" s="143">
        <f t="shared" si="89"/>
        <v>164031</v>
      </c>
      <c r="Y855" s="143">
        <f t="shared" si="89"/>
        <v>0</v>
      </c>
      <c r="Z855" s="143">
        <f t="shared" si="89"/>
        <v>0</v>
      </c>
      <c r="AA855" s="143">
        <f t="shared" si="89"/>
        <v>0</v>
      </c>
      <c r="AB855" s="143">
        <f t="shared" si="89"/>
        <v>0</v>
      </c>
      <c r="AC855" s="143">
        <f>SUM(AC856+AC858+AC1060+AC1062)</f>
        <v>186165</v>
      </c>
      <c r="AD855" s="143">
        <f>SUM(AD856+AD858+AD1060+AD1062)</f>
        <v>203654</v>
      </c>
      <c r="AE855" s="410">
        <f>SUM(AD855/AC855)</f>
        <v>1.0939435447049661</v>
      </c>
      <c r="AF855" s="143">
        <f t="shared" si="89"/>
        <v>22134</v>
      </c>
      <c r="AG855" s="143">
        <f t="shared" si="89"/>
        <v>0</v>
      </c>
      <c r="AH855" s="143">
        <f t="shared" si="89"/>
        <v>164031</v>
      </c>
      <c r="AI855" s="178"/>
    </row>
    <row r="856" spans="1:35" s="208" customFormat="1" ht="27" customHeight="1" thickTop="1">
      <c r="A856" s="147"/>
      <c r="B856" s="147" t="s">
        <v>54</v>
      </c>
      <c r="C856" s="162" t="s">
        <v>89</v>
      </c>
      <c r="D856" s="204">
        <f>SUM(D857:D872)</f>
        <v>0</v>
      </c>
      <c r="E856" s="204">
        <f>SUM(E857:E872)</f>
        <v>0</v>
      </c>
      <c r="F856" s="204">
        <f>SUM(F857:F872)</f>
        <v>0</v>
      </c>
      <c r="G856" s="204"/>
      <c r="H856" s="204"/>
      <c r="I856" s="204">
        <f>SUM(I857)</f>
        <v>130284</v>
      </c>
      <c r="J856" s="204"/>
      <c r="K856" s="204"/>
      <c r="L856" s="204"/>
      <c r="M856" s="204"/>
      <c r="N856" s="204">
        <f aca="true" t="shared" si="90" ref="N856:AH856">SUM(N857)</f>
        <v>0</v>
      </c>
      <c r="O856" s="204">
        <f t="shared" si="90"/>
        <v>0</v>
      </c>
      <c r="P856" s="204">
        <f t="shared" si="90"/>
        <v>0</v>
      </c>
      <c r="Q856" s="204">
        <f t="shared" si="90"/>
        <v>0</v>
      </c>
      <c r="R856" s="204">
        <f t="shared" si="90"/>
        <v>0</v>
      </c>
      <c r="S856" s="204">
        <f t="shared" si="90"/>
        <v>0</v>
      </c>
      <c r="T856" s="204">
        <f t="shared" si="90"/>
        <v>0</v>
      </c>
      <c r="U856" s="204">
        <f t="shared" si="90"/>
        <v>164031</v>
      </c>
      <c r="V856" s="204">
        <f t="shared" si="90"/>
        <v>0</v>
      </c>
      <c r="W856" s="204">
        <f t="shared" si="90"/>
        <v>0</v>
      </c>
      <c r="X856" s="204">
        <f t="shared" si="90"/>
        <v>164031</v>
      </c>
      <c r="Y856" s="204">
        <f t="shared" si="90"/>
        <v>0</v>
      </c>
      <c r="Z856" s="204">
        <f t="shared" si="90"/>
        <v>0</v>
      </c>
      <c r="AA856" s="204">
        <f t="shared" si="90"/>
        <v>0</v>
      </c>
      <c r="AB856" s="204">
        <f t="shared" si="90"/>
        <v>0</v>
      </c>
      <c r="AC856" s="204">
        <f t="shared" si="90"/>
        <v>164031</v>
      </c>
      <c r="AD856" s="204">
        <f t="shared" si="90"/>
        <v>164031</v>
      </c>
      <c r="AE856" s="413">
        <f>SUM(AD856/AC856)</f>
        <v>1</v>
      </c>
      <c r="AF856" s="204">
        <f t="shared" si="90"/>
        <v>0</v>
      </c>
      <c r="AG856" s="204">
        <f t="shared" si="90"/>
        <v>0</v>
      </c>
      <c r="AH856" s="204">
        <f t="shared" si="90"/>
        <v>164031</v>
      </c>
      <c r="AI856" s="207"/>
    </row>
    <row r="857" spans="1:35" s="173" customFormat="1" ht="65.25" customHeight="1">
      <c r="A857" s="155"/>
      <c r="B857" s="266" t="s">
        <v>102</v>
      </c>
      <c r="C857" s="267" t="s">
        <v>74</v>
      </c>
      <c r="D857" s="268"/>
      <c r="E857" s="268"/>
      <c r="F857" s="268"/>
      <c r="G857" s="268"/>
      <c r="H857" s="268"/>
      <c r="I857" s="268">
        <v>130284</v>
      </c>
      <c r="J857" s="268"/>
      <c r="K857" s="268"/>
      <c r="L857" s="268"/>
      <c r="M857" s="268"/>
      <c r="N857" s="167"/>
      <c r="O857" s="168"/>
      <c r="P857" s="169"/>
      <c r="Q857" s="169"/>
      <c r="R857" s="169"/>
      <c r="S857" s="169"/>
      <c r="T857" s="169"/>
      <c r="U857" s="268">
        <v>164031</v>
      </c>
      <c r="V857" s="268"/>
      <c r="W857" s="268"/>
      <c r="X857" s="268">
        <v>164031</v>
      </c>
      <c r="Y857" s="167"/>
      <c r="Z857" s="169"/>
      <c r="AA857" s="169"/>
      <c r="AB857" s="169"/>
      <c r="AC857" s="268">
        <f>SUM(U857-AA857+AB857)</f>
        <v>164031</v>
      </c>
      <c r="AD857" s="268">
        <v>164031</v>
      </c>
      <c r="AE857" s="414">
        <f>SUM(AD857/AC857)</f>
        <v>1</v>
      </c>
      <c r="AF857" s="268"/>
      <c r="AG857" s="268"/>
      <c r="AH857" s="268">
        <v>164031</v>
      </c>
      <c r="AI857" s="172"/>
    </row>
    <row r="858" spans="1:35" s="165" customFormat="1" ht="21" customHeight="1" hidden="1">
      <c r="A858" s="209"/>
      <c r="B858" s="147"/>
      <c r="C858" s="344"/>
      <c r="D858" s="345"/>
      <c r="E858" s="345"/>
      <c r="F858" s="345"/>
      <c r="G858" s="345"/>
      <c r="H858" s="345"/>
      <c r="I858" s="345"/>
      <c r="J858" s="345"/>
      <c r="K858" s="345"/>
      <c r="L858" s="345"/>
      <c r="M858" s="345"/>
      <c r="N858" s="345"/>
      <c r="P858" s="345"/>
      <c r="Q858" s="345"/>
      <c r="R858" s="345"/>
      <c r="S858" s="345"/>
      <c r="T858" s="345"/>
      <c r="U858" s="345"/>
      <c r="V858" s="345"/>
      <c r="W858" s="345"/>
      <c r="X858" s="345"/>
      <c r="Y858" s="345"/>
      <c r="Z858" s="345"/>
      <c r="AA858" s="345"/>
      <c r="AB858" s="345"/>
      <c r="AC858" s="345"/>
      <c r="AD858" s="345"/>
      <c r="AE858" s="437"/>
      <c r="AF858" s="345"/>
      <c r="AG858" s="345"/>
      <c r="AH858" s="345"/>
      <c r="AI858" s="164"/>
    </row>
    <row r="859" spans="1:35" s="173" customFormat="1" ht="20.25" customHeight="1" hidden="1">
      <c r="A859" s="155"/>
      <c r="B859" s="155"/>
      <c r="C859" s="15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71"/>
      <c r="P859" s="170"/>
      <c r="Q859" s="170"/>
      <c r="R859" s="170"/>
      <c r="S859" s="170"/>
      <c r="T859" s="170"/>
      <c r="U859" s="166"/>
      <c r="V859" s="166"/>
      <c r="W859" s="166"/>
      <c r="X859" s="166"/>
      <c r="Y859" s="171"/>
      <c r="Z859" s="170"/>
      <c r="AA859" s="170"/>
      <c r="AB859" s="170"/>
      <c r="AC859" s="166"/>
      <c r="AD859" s="166"/>
      <c r="AE859" s="414"/>
      <c r="AF859" s="166"/>
      <c r="AG859" s="166"/>
      <c r="AH859" s="166"/>
      <c r="AI859" s="172"/>
    </row>
    <row r="860" spans="1:35" s="161" customFormat="1" ht="27" customHeight="1" hidden="1" thickBot="1">
      <c r="A860" s="155"/>
      <c r="B860" s="155"/>
      <c r="C860" s="346"/>
      <c r="D860" s="175"/>
      <c r="E860" s="175"/>
      <c r="F860" s="175"/>
      <c r="G860" s="175"/>
      <c r="H860" s="175"/>
      <c r="I860" s="175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  <c r="Z860" s="157"/>
      <c r="AA860" s="157"/>
      <c r="AB860" s="157"/>
      <c r="AC860" s="157"/>
      <c r="AD860" s="157"/>
      <c r="AE860" s="412"/>
      <c r="AF860" s="157"/>
      <c r="AG860" s="157"/>
      <c r="AH860" s="157"/>
      <c r="AI860" s="178"/>
    </row>
    <row r="861" spans="1:35" s="208" customFormat="1" ht="40.5" customHeight="1" hidden="1" thickTop="1">
      <c r="A861" s="147"/>
      <c r="B861" s="147"/>
      <c r="C861" s="347"/>
      <c r="D861" s="310"/>
      <c r="E861" s="310"/>
      <c r="F861" s="310"/>
      <c r="G861" s="310"/>
      <c r="H861" s="310"/>
      <c r="I861" s="310"/>
      <c r="J861" s="310"/>
      <c r="K861" s="310"/>
      <c r="L861" s="310"/>
      <c r="M861" s="310"/>
      <c r="N861" s="310"/>
      <c r="O861" s="310"/>
      <c r="P861" s="310"/>
      <c r="Q861" s="310"/>
      <c r="R861" s="310"/>
      <c r="S861" s="310"/>
      <c r="T861" s="310"/>
      <c r="U861" s="310"/>
      <c r="V861" s="310"/>
      <c r="W861" s="310"/>
      <c r="X861" s="310"/>
      <c r="Y861" s="310"/>
      <c r="Z861" s="310"/>
      <c r="AA861" s="310"/>
      <c r="AB861" s="310"/>
      <c r="AC861" s="310"/>
      <c r="AD861" s="310"/>
      <c r="AE861" s="433"/>
      <c r="AF861" s="310"/>
      <c r="AG861" s="310"/>
      <c r="AH861" s="310"/>
      <c r="AI861" s="207"/>
    </row>
    <row r="862" spans="1:35" s="173" customFormat="1" ht="53.25" customHeight="1" hidden="1">
      <c r="A862" s="155"/>
      <c r="B862" s="155"/>
      <c r="C862" s="179"/>
      <c r="D862" s="166"/>
      <c r="E862" s="166"/>
      <c r="F862" s="166"/>
      <c r="G862" s="166"/>
      <c r="H862" s="166"/>
      <c r="I862" s="166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66"/>
      <c r="V862" s="158"/>
      <c r="W862" s="158"/>
      <c r="X862" s="158"/>
      <c r="Y862" s="158"/>
      <c r="Z862" s="158"/>
      <c r="AA862" s="158"/>
      <c r="AB862" s="158"/>
      <c r="AC862" s="166"/>
      <c r="AD862" s="166"/>
      <c r="AE862" s="414"/>
      <c r="AF862" s="158"/>
      <c r="AG862" s="158"/>
      <c r="AH862" s="158"/>
      <c r="AI862" s="172"/>
    </row>
    <row r="863" spans="1:35" s="208" customFormat="1" ht="21.75" customHeight="1" hidden="1">
      <c r="A863" s="147"/>
      <c r="B863" s="147"/>
      <c r="C863" s="347"/>
      <c r="D863" s="310"/>
      <c r="E863" s="310"/>
      <c r="F863" s="310"/>
      <c r="G863" s="310"/>
      <c r="H863" s="310"/>
      <c r="I863" s="310"/>
      <c r="J863" s="310"/>
      <c r="K863" s="310"/>
      <c r="L863" s="310"/>
      <c r="M863" s="310"/>
      <c r="N863" s="310"/>
      <c r="O863" s="310"/>
      <c r="P863" s="310"/>
      <c r="Q863" s="310"/>
      <c r="R863" s="310"/>
      <c r="S863" s="310"/>
      <c r="T863" s="310"/>
      <c r="U863" s="310"/>
      <c r="V863" s="310"/>
      <c r="W863" s="310"/>
      <c r="X863" s="310"/>
      <c r="Y863" s="310"/>
      <c r="Z863" s="310"/>
      <c r="AA863" s="310"/>
      <c r="AB863" s="310"/>
      <c r="AC863" s="310"/>
      <c r="AD863" s="310"/>
      <c r="AE863" s="433"/>
      <c r="AF863" s="310"/>
      <c r="AG863" s="310"/>
      <c r="AH863" s="310"/>
      <c r="AI863" s="207"/>
    </row>
    <row r="864" spans="1:35" s="173" customFormat="1" ht="48" customHeight="1" hidden="1" thickBot="1">
      <c r="A864" s="155"/>
      <c r="B864" s="335"/>
      <c r="C864" s="15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71"/>
      <c r="P864" s="170"/>
      <c r="Q864" s="170"/>
      <c r="R864" s="170"/>
      <c r="S864" s="170"/>
      <c r="T864" s="170"/>
      <c r="U864" s="166"/>
      <c r="V864" s="166"/>
      <c r="W864" s="166"/>
      <c r="X864" s="166"/>
      <c r="Y864" s="171"/>
      <c r="Z864" s="170"/>
      <c r="AA864" s="170"/>
      <c r="AB864" s="170"/>
      <c r="AC864" s="166"/>
      <c r="AD864" s="166"/>
      <c r="AE864" s="414"/>
      <c r="AF864" s="166"/>
      <c r="AG864" s="166"/>
      <c r="AH864" s="166"/>
      <c r="AI864" s="172"/>
    </row>
    <row r="865" spans="1:35" ht="12.75" customHeight="1" hidden="1">
      <c r="A865" s="20"/>
      <c r="B865" s="50"/>
      <c r="C865" s="28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36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4"/>
      <c r="AD865" s="4"/>
      <c r="AE865" s="438"/>
      <c r="AF865" s="4"/>
      <c r="AG865" s="4"/>
      <c r="AH865" s="4"/>
      <c r="AI865" s="7"/>
    </row>
    <row r="866" spans="1:35" ht="12.75" customHeight="1" hidden="1">
      <c r="A866" s="20"/>
      <c r="B866" s="50"/>
      <c r="C866" s="28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36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4"/>
      <c r="AD866" s="4"/>
      <c r="AE866" s="438"/>
      <c r="AF866" s="4"/>
      <c r="AG866" s="4"/>
      <c r="AH866" s="4"/>
      <c r="AI866" s="7"/>
    </row>
    <row r="867" spans="1:35" ht="12.75" hidden="1">
      <c r="A867" s="20"/>
      <c r="B867" s="50"/>
      <c r="C867" s="28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36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4"/>
      <c r="AD867" s="4"/>
      <c r="AE867" s="438"/>
      <c r="AF867" s="4"/>
      <c r="AG867" s="4"/>
      <c r="AH867" s="4"/>
      <c r="AI867" s="7"/>
    </row>
    <row r="868" spans="1:35" ht="12.75" customHeight="1" hidden="1">
      <c r="A868" s="20"/>
      <c r="B868" s="50"/>
      <c r="C868" s="2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36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4"/>
      <c r="AD868" s="4"/>
      <c r="AE868" s="438"/>
      <c r="AF868" s="4"/>
      <c r="AG868" s="4"/>
      <c r="AH868" s="4"/>
      <c r="AI868" s="7"/>
    </row>
    <row r="869" spans="1:35" ht="12.75" customHeight="1" hidden="1">
      <c r="A869" s="20"/>
      <c r="B869" s="50"/>
      <c r="C869" s="28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36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4"/>
      <c r="AD869" s="4"/>
      <c r="AE869" s="438"/>
      <c r="AF869" s="4"/>
      <c r="AG869" s="4"/>
      <c r="AH869" s="4"/>
      <c r="AI869" s="7"/>
    </row>
    <row r="870" spans="1:35" ht="12.75" customHeight="1" hidden="1">
      <c r="A870" s="20"/>
      <c r="B870" s="50"/>
      <c r="C870" s="28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36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4"/>
      <c r="AD870" s="4"/>
      <c r="AE870" s="438"/>
      <c r="AF870" s="4"/>
      <c r="AG870" s="4"/>
      <c r="AH870" s="4"/>
      <c r="AI870" s="7"/>
    </row>
    <row r="871" spans="1:35" ht="12.75" customHeight="1" hidden="1">
      <c r="A871" s="20"/>
      <c r="B871" s="50"/>
      <c r="C871" s="28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36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4"/>
      <c r="AD871" s="4"/>
      <c r="AE871" s="438"/>
      <c r="AF871" s="4"/>
      <c r="AG871" s="4"/>
      <c r="AH871" s="4"/>
      <c r="AI871" s="7"/>
    </row>
    <row r="872" spans="1:35" ht="12.75" customHeight="1" hidden="1">
      <c r="A872" s="20"/>
      <c r="B872" s="50"/>
      <c r="C872" s="2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36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4"/>
      <c r="AD872" s="4"/>
      <c r="AE872" s="438"/>
      <c r="AF872" s="4"/>
      <c r="AG872" s="4"/>
      <c r="AH872" s="4"/>
      <c r="AI872" s="7"/>
    </row>
    <row r="873" spans="1:35" ht="12.75" customHeight="1" hidden="1">
      <c r="A873" s="20"/>
      <c r="B873" s="50"/>
      <c r="C873" s="2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36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4"/>
      <c r="AD873" s="4"/>
      <c r="AE873" s="438"/>
      <c r="AF873" s="4"/>
      <c r="AG873" s="4"/>
      <c r="AH873" s="4"/>
      <c r="AI873" s="7"/>
    </row>
    <row r="874" spans="1:35" ht="12.75" hidden="1">
      <c r="A874" s="20"/>
      <c r="B874" s="50"/>
      <c r="C874" s="28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36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4"/>
      <c r="AD874" s="4"/>
      <c r="AE874" s="438"/>
      <c r="AF874" s="4"/>
      <c r="AG874" s="4"/>
      <c r="AH874" s="4"/>
      <c r="AI874" s="7"/>
    </row>
    <row r="875" spans="1:35" ht="12.75" hidden="1">
      <c r="A875" s="20"/>
      <c r="B875" s="50"/>
      <c r="C875" s="28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36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4"/>
      <c r="AD875" s="4"/>
      <c r="AE875" s="438"/>
      <c r="AF875" s="4"/>
      <c r="AG875" s="4"/>
      <c r="AH875" s="4"/>
      <c r="AI875" s="7"/>
    </row>
    <row r="876" spans="1:35" ht="22.5" customHeight="1" hidden="1">
      <c r="A876" s="19"/>
      <c r="B876" s="51"/>
      <c r="C876" s="27" t="s">
        <v>55</v>
      </c>
      <c r="D876" s="4">
        <f>SUM(D877:D882)</f>
        <v>0</v>
      </c>
      <c r="E876" s="4">
        <f>SUM(E877:E882)</f>
        <v>0</v>
      </c>
      <c r="F876" s="4">
        <f>SUM(F877:F882)</f>
        <v>0</v>
      </c>
      <c r="G876" s="4">
        <f>SUM(G877:G882)</f>
        <v>0</v>
      </c>
      <c r="H876" s="4">
        <f>SUM(H877:H882)</f>
        <v>0</v>
      </c>
      <c r="I876" s="4"/>
      <c r="J876" s="4"/>
      <c r="K876" s="4"/>
      <c r="L876" s="4"/>
      <c r="M876" s="4"/>
      <c r="N876" s="36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4">
        <f>SUM(AC877:AC882)</f>
        <v>0</v>
      </c>
      <c r="AD876" s="4"/>
      <c r="AE876" s="438"/>
      <c r="AF876" s="4"/>
      <c r="AG876" s="4">
        <f>SUM(AG877:AG882)</f>
        <v>0</v>
      </c>
      <c r="AH876" s="4">
        <f>SUM(AH877:AH882)</f>
        <v>0</v>
      </c>
      <c r="AI876" s="7"/>
    </row>
    <row r="877" spans="1:35" ht="12.75" hidden="1">
      <c r="A877" s="20"/>
      <c r="B877" s="50"/>
      <c r="C877" s="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36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4"/>
      <c r="AD877" s="4"/>
      <c r="AE877" s="438"/>
      <c r="AF877" s="4"/>
      <c r="AG877" s="4"/>
      <c r="AH877" s="4"/>
      <c r="AI877" s="7"/>
    </row>
    <row r="878" spans="1:35" ht="12.75" hidden="1">
      <c r="A878" s="20"/>
      <c r="B878" s="50"/>
      <c r="C878" s="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36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4"/>
      <c r="AD878" s="4"/>
      <c r="AE878" s="438"/>
      <c r="AF878" s="4"/>
      <c r="AG878" s="4"/>
      <c r="AH878" s="4"/>
      <c r="AI878" s="7"/>
    </row>
    <row r="879" spans="1:35" ht="12.75" hidden="1">
      <c r="A879" s="20"/>
      <c r="B879" s="50"/>
      <c r="C879" s="28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36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4"/>
      <c r="AD879" s="4"/>
      <c r="AE879" s="438"/>
      <c r="AF879" s="4"/>
      <c r="AG879" s="4"/>
      <c r="AH879" s="4"/>
      <c r="AI879" s="7"/>
    </row>
    <row r="880" spans="1:35" ht="12.75" hidden="1">
      <c r="A880" s="20"/>
      <c r="B880" s="50"/>
      <c r="C880" s="28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36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4"/>
      <c r="AD880" s="4"/>
      <c r="AE880" s="438"/>
      <c r="AF880" s="4"/>
      <c r="AG880" s="4"/>
      <c r="AH880" s="4"/>
      <c r="AI880" s="7"/>
    </row>
    <row r="881" spans="1:35" ht="12.75" hidden="1">
      <c r="A881" s="20"/>
      <c r="B881" s="50"/>
      <c r="C881" s="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36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4"/>
      <c r="AD881" s="4"/>
      <c r="AE881" s="438"/>
      <c r="AF881" s="4"/>
      <c r="AG881" s="4"/>
      <c r="AH881" s="4"/>
      <c r="AI881" s="7"/>
    </row>
    <row r="882" spans="1:35" ht="12.75" hidden="1">
      <c r="A882" s="20"/>
      <c r="B882" s="50"/>
      <c r="C882" s="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36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4"/>
      <c r="AD882" s="4"/>
      <c r="AE882" s="438"/>
      <c r="AF882" s="4"/>
      <c r="AG882" s="4"/>
      <c r="AH882" s="4"/>
      <c r="AI882" s="7"/>
    </row>
    <row r="883" spans="1:35" s="78" customFormat="1" ht="15.75" customHeight="1" hidden="1">
      <c r="A883" s="18"/>
      <c r="B883" s="49"/>
      <c r="C883" s="348"/>
      <c r="D883" s="349"/>
      <c r="E883" s="349"/>
      <c r="F883" s="349"/>
      <c r="G883" s="349"/>
      <c r="H883" s="349"/>
      <c r="I883" s="349"/>
      <c r="J883" s="349"/>
      <c r="K883" s="349"/>
      <c r="L883" s="349"/>
      <c r="M883" s="349"/>
      <c r="N883" s="349"/>
      <c r="O883" s="349"/>
      <c r="P883" s="349"/>
      <c r="Q883" s="349"/>
      <c r="R883" s="349"/>
      <c r="S883" s="349"/>
      <c r="T883" s="349"/>
      <c r="U883" s="349"/>
      <c r="V883" s="349"/>
      <c r="W883" s="349"/>
      <c r="X883" s="349"/>
      <c r="Y883" s="349"/>
      <c r="Z883" s="349"/>
      <c r="AA883" s="349"/>
      <c r="AB883" s="349"/>
      <c r="AC883" s="349"/>
      <c r="AD883" s="349"/>
      <c r="AE883" s="439"/>
      <c r="AF883" s="349"/>
      <c r="AG883" s="349"/>
      <c r="AH883" s="349"/>
      <c r="AI883" s="7"/>
    </row>
    <row r="884" spans="1:35" ht="12.75" hidden="1">
      <c r="A884" s="20"/>
      <c r="B884" s="50"/>
      <c r="C884" s="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36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4"/>
      <c r="AD884" s="4"/>
      <c r="AE884" s="438"/>
      <c r="AF884" s="4"/>
      <c r="AG884" s="4"/>
      <c r="AH884" s="4"/>
      <c r="AI884" s="7"/>
    </row>
    <row r="885" spans="1:35" s="68" customFormat="1" ht="22.5" customHeight="1" hidden="1">
      <c r="A885" s="30"/>
      <c r="B885" s="49"/>
      <c r="C885" s="350"/>
      <c r="D885" s="351"/>
      <c r="E885" s="351"/>
      <c r="F885" s="351"/>
      <c r="G885" s="351"/>
      <c r="H885" s="351"/>
      <c r="I885" s="351"/>
      <c r="J885" s="351"/>
      <c r="K885" s="351"/>
      <c r="L885" s="351"/>
      <c r="M885" s="351"/>
      <c r="N885" s="351"/>
      <c r="O885" s="351"/>
      <c r="P885" s="351"/>
      <c r="Q885" s="351"/>
      <c r="R885" s="351"/>
      <c r="S885" s="351"/>
      <c r="T885" s="351"/>
      <c r="U885" s="351"/>
      <c r="V885" s="351"/>
      <c r="W885" s="351"/>
      <c r="X885" s="351"/>
      <c r="Y885" s="351"/>
      <c r="Z885" s="351"/>
      <c r="AA885" s="351"/>
      <c r="AB885" s="351"/>
      <c r="AC885" s="351"/>
      <c r="AD885" s="351"/>
      <c r="AE885" s="440"/>
      <c r="AF885" s="351"/>
      <c r="AG885" s="351"/>
      <c r="AH885" s="351"/>
      <c r="AI885" s="56"/>
    </row>
    <row r="886" spans="1:35" ht="11.25" customHeight="1" hidden="1">
      <c r="A886" s="18"/>
      <c r="B886" s="48"/>
      <c r="C886" s="27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36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4"/>
      <c r="AD886" s="4"/>
      <c r="AE886" s="438"/>
      <c r="AF886" s="4"/>
      <c r="AG886" s="4"/>
      <c r="AH886" s="4"/>
      <c r="AI886" s="7"/>
    </row>
    <row r="887" spans="1:35" ht="11.25" customHeight="1" hidden="1">
      <c r="A887" s="18"/>
      <c r="B887" s="50"/>
      <c r="C887" s="28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36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4"/>
      <c r="AD887" s="4"/>
      <c r="AE887" s="438"/>
      <c r="AF887" s="4"/>
      <c r="AG887" s="4"/>
      <c r="AH887" s="4"/>
      <c r="AI887" s="7"/>
    </row>
    <row r="888" spans="1:35" s="67" customFormat="1" ht="13.5" customHeight="1" hidden="1">
      <c r="A888" s="20"/>
      <c r="B888" s="50"/>
      <c r="C888" s="28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352"/>
      <c r="P888" s="61"/>
      <c r="Q888" s="61"/>
      <c r="R888" s="61"/>
      <c r="S888" s="61"/>
      <c r="T888" s="98"/>
      <c r="U888" s="98"/>
      <c r="V888" s="98"/>
      <c r="W888" s="98"/>
      <c r="X888" s="98"/>
      <c r="Y888" s="98"/>
      <c r="Z888" s="98"/>
      <c r="AA888" s="98"/>
      <c r="AB888" s="98"/>
      <c r="AC888" s="59"/>
      <c r="AD888" s="59"/>
      <c r="AE888" s="441"/>
      <c r="AF888" s="59"/>
      <c r="AG888" s="83"/>
      <c r="AH888" s="59"/>
      <c r="AI888" s="66"/>
    </row>
    <row r="889" spans="1:35" s="67" customFormat="1" ht="55.5" customHeight="1" hidden="1">
      <c r="A889" s="20"/>
      <c r="B889" s="50"/>
      <c r="C889" s="28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352"/>
      <c r="P889" s="61"/>
      <c r="Q889" s="61"/>
      <c r="R889" s="61"/>
      <c r="S889" s="61"/>
      <c r="T889" s="98"/>
      <c r="U889" s="98"/>
      <c r="V889" s="98"/>
      <c r="W889" s="98"/>
      <c r="X889" s="98"/>
      <c r="Y889" s="98"/>
      <c r="Z889" s="98"/>
      <c r="AA889" s="98"/>
      <c r="AB889" s="98"/>
      <c r="AC889" s="59"/>
      <c r="AD889" s="59"/>
      <c r="AE889" s="441"/>
      <c r="AF889" s="59"/>
      <c r="AG889" s="83"/>
      <c r="AH889" s="59"/>
      <c r="AI889" s="66"/>
    </row>
    <row r="890" spans="1:35" s="67" customFormat="1" ht="45" customHeight="1" hidden="1">
      <c r="A890" s="85"/>
      <c r="B890" s="50"/>
      <c r="C890" s="2"/>
      <c r="D890" s="66"/>
      <c r="E890" s="66"/>
      <c r="F890" s="66"/>
      <c r="G890" s="66"/>
      <c r="H890" s="66"/>
      <c r="I890" s="83"/>
      <c r="J890" s="59"/>
      <c r="K890" s="59"/>
      <c r="L890" s="59"/>
      <c r="M890" s="59"/>
      <c r="N890" s="80"/>
      <c r="P890" s="81"/>
      <c r="Q890" s="81"/>
      <c r="R890" s="81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59"/>
      <c r="AD890" s="59"/>
      <c r="AE890" s="441"/>
      <c r="AF890" s="59"/>
      <c r="AG890" s="59"/>
      <c r="AH890" s="59"/>
      <c r="AI890" s="66"/>
    </row>
    <row r="891" spans="1:35" ht="12.75" hidden="1">
      <c r="A891" s="85"/>
      <c r="B891" s="50"/>
      <c r="C891" s="2"/>
      <c r="D891" s="82"/>
      <c r="E891" s="4"/>
      <c r="F891" s="4"/>
      <c r="G891" s="4"/>
      <c r="H891" s="4"/>
      <c r="I891" s="4"/>
      <c r="J891" s="4"/>
      <c r="K891" s="4"/>
      <c r="L891" s="4"/>
      <c r="M891" s="4"/>
      <c r="N891" s="96"/>
      <c r="P891" s="39"/>
      <c r="Q891" s="39"/>
      <c r="R891" s="39"/>
      <c r="S891" s="39"/>
      <c r="T891" s="99"/>
      <c r="U891" s="99"/>
      <c r="V891" s="99"/>
      <c r="W891" s="99"/>
      <c r="X891" s="99"/>
      <c r="Y891" s="99"/>
      <c r="Z891" s="99"/>
      <c r="AA891" s="99"/>
      <c r="AB891" s="99"/>
      <c r="AC891" s="4"/>
      <c r="AD891" s="4"/>
      <c r="AE891" s="438"/>
      <c r="AF891" s="4"/>
      <c r="AG891" s="4"/>
      <c r="AH891" s="4"/>
      <c r="AI891" s="7"/>
    </row>
    <row r="892" spans="1:35" ht="12.75" hidden="1">
      <c r="A892" s="85"/>
      <c r="B892" s="50"/>
      <c r="C892" s="2"/>
      <c r="D892" s="82"/>
      <c r="E892" s="4"/>
      <c r="F892" s="4"/>
      <c r="G892" s="4"/>
      <c r="H892" s="4"/>
      <c r="I892" s="4"/>
      <c r="J892" s="4"/>
      <c r="K892" s="4"/>
      <c r="L892" s="4"/>
      <c r="M892" s="4"/>
      <c r="N892" s="96"/>
      <c r="P892" s="39"/>
      <c r="Q892" s="39"/>
      <c r="R892" s="39"/>
      <c r="S892" s="39"/>
      <c r="T892" s="99"/>
      <c r="U892" s="99"/>
      <c r="V892" s="99"/>
      <c r="W892" s="99"/>
      <c r="X892" s="99"/>
      <c r="Y892" s="99"/>
      <c r="Z892" s="99"/>
      <c r="AA892" s="99"/>
      <c r="AB892" s="99"/>
      <c r="AC892" s="4"/>
      <c r="AD892" s="4"/>
      <c r="AE892" s="438"/>
      <c r="AF892" s="4"/>
      <c r="AG892" s="4"/>
      <c r="AH892" s="4"/>
      <c r="AI892" s="7"/>
    </row>
    <row r="893" spans="1:35" ht="12.75" hidden="1">
      <c r="A893" s="85"/>
      <c r="B893" s="50"/>
      <c r="C893" s="2"/>
      <c r="D893" s="82"/>
      <c r="E893" s="4"/>
      <c r="F893" s="4"/>
      <c r="G893" s="4"/>
      <c r="H893" s="4"/>
      <c r="I893" s="4"/>
      <c r="J893" s="4"/>
      <c r="K893" s="4"/>
      <c r="L893" s="4"/>
      <c r="M893" s="4"/>
      <c r="N893" s="96"/>
      <c r="P893" s="39"/>
      <c r="Q893" s="39"/>
      <c r="R893" s="39"/>
      <c r="S893" s="39"/>
      <c r="T893" s="99"/>
      <c r="U893" s="99"/>
      <c r="V893" s="99"/>
      <c r="W893" s="99"/>
      <c r="X893" s="99"/>
      <c r="Y893" s="99"/>
      <c r="Z893" s="99"/>
      <c r="AA893" s="99"/>
      <c r="AB893" s="99"/>
      <c r="AC893" s="4"/>
      <c r="AD893" s="4"/>
      <c r="AE893" s="438"/>
      <c r="AF893" s="4"/>
      <c r="AG893" s="4"/>
      <c r="AH893" s="4"/>
      <c r="AI893" s="7"/>
    </row>
    <row r="894" spans="1:35" ht="12.75" hidden="1">
      <c r="A894" s="85"/>
      <c r="B894" s="50"/>
      <c r="C894" s="2"/>
      <c r="D894" s="82"/>
      <c r="E894" s="4"/>
      <c r="F894" s="4"/>
      <c r="G894" s="4"/>
      <c r="H894" s="4"/>
      <c r="I894" s="4"/>
      <c r="J894" s="4"/>
      <c r="K894" s="4"/>
      <c r="L894" s="4"/>
      <c r="M894" s="4"/>
      <c r="N894" s="96"/>
      <c r="P894" s="39"/>
      <c r="Q894" s="39"/>
      <c r="R894" s="39"/>
      <c r="S894" s="39"/>
      <c r="T894" s="99"/>
      <c r="U894" s="99"/>
      <c r="V894" s="99"/>
      <c r="W894" s="99"/>
      <c r="X894" s="99"/>
      <c r="Y894" s="99"/>
      <c r="Z894" s="99"/>
      <c r="AA894" s="99"/>
      <c r="AB894" s="99"/>
      <c r="AC894" s="4"/>
      <c r="AD894" s="4"/>
      <c r="AE894" s="438"/>
      <c r="AF894" s="4"/>
      <c r="AG894" s="4"/>
      <c r="AH894" s="4"/>
      <c r="AI894" s="7"/>
    </row>
    <row r="895" spans="1:35" ht="12.75" hidden="1">
      <c r="A895" s="85"/>
      <c r="B895" s="50"/>
      <c r="C895" s="2"/>
      <c r="D895" s="82"/>
      <c r="E895" s="4"/>
      <c r="F895" s="4"/>
      <c r="G895" s="4"/>
      <c r="H895" s="4"/>
      <c r="I895" s="4"/>
      <c r="J895" s="4"/>
      <c r="K895" s="4"/>
      <c r="L895" s="4"/>
      <c r="M895" s="4"/>
      <c r="N895" s="96"/>
      <c r="P895" s="39"/>
      <c r="Q895" s="39"/>
      <c r="R895" s="39"/>
      <c r="S895" s="39"/>
      <c r="T895" s="99"/>
      <c r="U895" s="99"/>
      <c r="V895" s="99"/>
      <c r="W895" s="99"/>
      <c r="X895" s="99"/>
      <c r="Y895" s="99"/>
      <c r="Z895" s="99"/>
      <c r="AA895" s="99"/>
      <c r="AB895" s="99"/>
      <c r="AC895" s="4"/>
      <c r="AD895" s="4"/>
      <c r="AE895" s="438"/>
      <c r="AF895" s="4"/>
      <c r="AG895" s="4"/>
      <c r="AH895" s="4"/>
      <c r="AI895" s="7"/>
    </row>
    <row r="896" spans="1:35" ht="12.75" hidden="1">
      <c r="A896" s="85"/>
      <c r="B896" s="50"/>
      <c r="C896" s="2"/>
      <c r="D896" s="82"/>
      <c r="E896" s="4"/>
      <c r="F896" s="4"/>
      <c r="G896" s="4"/>
      <c r="H896" s="4"/>
      <c r="I896" s="4"/>
      <c r="J896" s="4"/>
      <c r="K896" s="4"/>
      <c r="L896" s="4"/>
      <c r="M896" s="4"/>
      <c r="N896" s="96"/>
      <c r="P896" s="39"/>
      <c r="Q896" s="39"/>
      <c r="R896" s="39"/>
      <c r="S896" s="39"/>
      <c r="T896" s="99"/>
      <c r="U896" s="99"/>
      <c r="V896" s="99"/>
      <c r="W896" s="99"/>
      <c r="X896" s="99"/>
      <c r="Y896" s="99"/>
      <c r="Z896" s="99"/>
      <c r="AA896" s="99"/>
      <c r="AB896" s="99"/>
      <c r="AC896" s="4"/>
      <c r="AD896" s="4"/>
      <c r="AE896" s="438"/>
      <c r="AF896" s="4"/>
      <c r="AG896" s="4"/>
      <c r="AH896" s="4"/>
      <c r="AI896" s="7"/>
    </row>
    <row r="897" spans="1:35" ht="12.75" hidden="1">
      <c r="A897" s="85"/>
      <c r="B897" s="50"/>
      <c r="C897" s="2"/>
      <c r="D897" s="82"/>
      <c r="E897" s="4"/>
      <c r="F897" s="4"/>
      <c r="G897" s="4"/>
      <c r="H897" s="4"/>
      <c r="I897" s="4"/>
      <c r="J897" s="4"/>
      <c r="K897" s="4"/>
      <c r="L897" s="4"/>
      <c r="M897" s="4"/>
      <c r="N897" s="96"/>
      <c r="P897" s="39"/>
      <c r="Q897" s="39"/>
      <c r="R897" s="39"/>
      <c r="S897" s="39"/>
      <c r="T897" s="99"/>
      <c r="U897" s="99"/>
      <c r="V897" s="99"/>
      <c r="W897" s="99"/>
      <c r="X897" s="99"/>
      <c r="Y897" s="99"/>
      <c r="Z897" s="99"/>
      <c r="AA897" s="99"/>
      <c r="AB897" s="99"/>
      <c r="AC897" s="4"/>
      <c r="AD897" s="4"/>
      <c r="AE897" s="438"/>
      <c r="AF897" s="4"/>
      <c r="AG897" s="4"/>
      <c r="AH897" s="4"/>
      <c r="AI897" s="7"/>
    </row>
    <row r="898" spans="1:35" ht="12.75" hidden="1">
      <c r="A898" s="85"/>
      <c r="B898" s="50"/>
      <c r="C898" s="2"/>
      <c r="D898" s="82"/>
      <c r="E898" s="4"/>
      <c r="F898" s="4"/>
      <c r="G898" s="4"/>
      <c r="H898" s="4"/>
      <c r="I898" s="4"/>
      <c r="J898" s="4"/>
      <c r="K898" s="4"/>
      <c r="L898" s="4"/>
      <c r="M898" s="4"/>
      <c r="N898" s="96"/>
      <c r="P898" s="39"/>
      <c r="Q898" s="39"/>
      <c r="R898" s="39"/>
      <c r="S898" s="39"/>
      <c r="T898" s="99"/>
      <c r="U898" s="99"/>
      <c r="V898" s="99"/>
      <c r="W898" s="99"/>
      <c r="X898" s="99"/>
      <c r="Y898" s="99"/>
      <c r="Z898" s="99"/>
      <c r="AA898" s="99"/>
      <c r="AB898" s="99"/>
      <c r="AC898" s="4"/>
      <c r="AD898" s="4"/>
      <c r="AE898" s="438"/>
      <c r="AF898" s="4"/>
      <c r="AG898" s="4"/>
      <c r="AH898" s="4"/>
      <c r="AI898" s="7"/>
    </row>
    <row r="899" spans="1:35" ht="12.75" hidden="1">
      <c r="A899" s="85"/>
      <c r="B899" s="50"/>
      <c r="C899" s="2"/>
      <c r="D899" s="82"/>
      <c r="E899" s="4"/>
      <c r="F899" s="4"/>
      <c r="G899" s="4"/>
      <c r="H899" s="4"/>
      <c r="I899" s="4"/>
      <c r="J899" s="4"/>
      <c r="K899" s="4"/>
      <c r="L899" s="4"/>
      <c r="M899" s="4"/>
      <c r="N899" s="96"/>
      <c r="P899" s="39"/>
      <c r="Q899" s="39"/>
      <c r="R899" s="39"/>
      <c r="S899" s="39"/>
      <c r="T899" s="99"/>
      <c r="U899" s="99"/>
      <c r="V899" s="99"/>
      <c r="W899" s="99"/>
      <c r="X899" s="99"/>
      <c r="Y899" s="99"/>
      <c r="Z899" s="99"/>
      <c r="AA899" s="99"/>
      <c r="AB899" s="99"/>
      <c r="AC899" s="4"/>
      <c r="AD899" s="4"/>
      <c r="AE899" s="438"/>
      <c r="AF899" s="4"/>
      <c r="AG899" s="4"/>
      <c r="AH899" s="4"/>
      <c r="AI899" s="7"/>
    </row>
    <row r="900" spans="1:35" ht="12.75" hidden="1">
      <c r="A900" s="85"/>
      <c r="B900" s="50"/>
      <c r="C900" s="2"/>
      <c r="D900" s="82"/>
      <c r="E900" s="4"/>
      <c r="F900" s="4"/>
      <c r="G900" s="4"/>
      <c r="H900" s="4"/>
      <c r="I900" s="4"/>
      <c r="J900" s="4"/>
      <c r="K900" s="4"/>
      <c r="L900" s="4"/>
      <c r="M900" s="4"/>
      <c r="N900" s="96"/>
      <c r="P900" s="39"/>
      <c r="Q900" s="39"/>
      <c r="R900" s="39"/>
      <c r="S900" s="39"/>
      <c r="T900" s="99"/>
      <c r="U900" s="99"/>
      <c r="V900" s="99"/>
      <c r="W900" s="99"/>
      <c r="X900" s="99"/>
      <c r="Y900" s="99"/>
      <c r="Z900" s="99"/>
      <c r="AA900" s="99"/>
      <c r="AB900" s="99"/>
      <c r="AC900" s="4"/>
      <c r="AD900" s="4"/>
      <c r="AE900" s="438"/>
      <c r="AF900" s="4"/>
      <c r="AG900" s="4"/>
      <c r="AH900" s="4"/>
      <c r="AI900" s="7"/>
    </row>
    <row r="901" spans="1:35" ht="12.75" hidden="1">
      <c r="A901" s="85"/>
      <c r="B901" s="50"/>
      <c r="C901" s="2"/>
      <c r="D901" s="82"/>
      <c r="E901" s="4"/>
      <c r="F901" s="4"/>
      <c r="G901" s="4"/>
      <c r="H901" s="4"/>
      <c r="I901" s="4"/>
      <c r="J901" s="4"/>
      <c r="K901" s="4"/>
      <c r="L901" s="4"/>
      <c r="M901" s="4"/>
      <c r="N901" s="96"/>
      <c r="P901" s="39"/>
      <c r="Q901" s="39"/>
      <c r="R901" s="39"/>
      <c r="S901" s="39"/>
      <c r="T901" s="99"/>
      <c r="U901" s="99"/>
      <c r="V901" s="99"/>
      <c r="W901" s="99"/>
      <c r="X901" s="99"/>
      <c r="Y901" s="99"/>
      <c r="Z901" s="99"/>
      <c r="AA901" s="99"/>
      <c r="AB901" s="99"/>
      <c r="AC901" s="4"/>
      <c r="AD901" s="4"/>
      <c r="AE901" s="438"/>
      <c r="AF901" s="4"/>
      <c r="AG901" s="4"/>
      <c r="AH901" s="4"/>
      <c r="AI901" s="7"/>
    </row>
    <row r="902" spans="1:35" ht="12.75" hidden="1">
      <c r="A902" s="85"/>
      <c r="B902" s="50"/>
      <c r="C902" s="2"/>
      <c r="D902" s="82"/>
      <c r="E902" s="4"/>
      <c r="F902" s="4"/>
      <c r="G902" s="4"/>
      <c r="H902" s="4"/>
      <c r="I902" s="4"/>
      <c r="J902" s="4"/>
      <c r="K902" s="4"/>
      <c r="L902" s="4"/>
      <c r="M902" s="4"/>
      <c r="N902" s="96"/>
      <c r="P902" s="39"/>
      <c r="Q902" s="39"/>
      <c r="R902" s="39"/>
      <c r="S902" s="39"/>
      <c r="T902" s="99"/>
      <c r="U902" s="99"/>
      <c r="V902" s="99"/>
      <c r="W902" s="99"/>
      <c r="X902" s="99"/>
      <c r="Y902" s="99"/>
      <c r="Z902" s="99"/>
      <c r="AA902" s="99"/>
      <c r="AB902" s="99"/>
      <c r="AC902" s="4"/>
      <c r="AD902" s="4"/>
      <c r="AE902" s="438"/>
      <c r="AF902" s="4"/>
      <c r="AG902" s="4"/>
      <c r="AH902" s="4"/>
      <c r="AI902" s="7"/>
    </row>
    <row r="903" spans="1:35" s="54" customFormat="1" ht="17.25" customHeight="1" hidden="1">
      <c r="A903" s="88"/>
      <c r="B903" s="49"/>
      <c r="C903" s="348"/>
      <c r="D903" s="353"/>
      <c r="E903" s="349"/>
      <c r="F903" s="349"/>
      <c r="G903" s="349"/>
      <c r="H903" s="349"/>
      <c r="I903" s="349"/>
      <c r="J903" s="349"/>
      <c r="K903" s="349"/>
      <c r="L903" s="349"/>
      <c r="M903" s="349"/>
      <c r="N903" s="353"/>
      <c r="O903" s="349"/>
      <c r="P903" s="349"/>
      <c r="Q903" s="349"/>
      <c r="R903" s="349"/>
      <c r="S903" s="349"/>
      <c r="T903" s="353"/>
      <c r="U903" s="353"/>
      <c r="V903" s="353"/>
      <c r="W903" s="353"/>
      <c r="X903" s="353"/>
      <c r="Y903" s="353"/>
      <c r="Z903" s="353"/>
      <c r="AA903" s="353"/>
      <c r="AB903" s="353"/>
      <c r="AC903" s="349"/>
      <c r="AD903" s="349"/>
      <c r="AE903" s="439"/>
      <c r="AF903" s="349"/>
      <c r="AG903" s="349"/>
      <c r="AH903" s="349"/>
      <c r="AI903" s="57"/>
    </row>
    <row r="904" spans="1:35" s="65" customFormat="1" ht="42" customHeight="1" hidden="1">
      <c r="A904" s="89"/>
      <c r="B904" s="50"/>
      <c r="C904" s="62"/>
      <c r="D904" s="92"/>
      <c r="E904" s="63"/>
      <c r="F904" s="63"/>
      <c r="G904" s="63"/>
      <c r="H904" s="63"/>
      <c r="I904" s="63"/>
      <c r="J904" s="4"/>
      <c r="K904" s="63"/>
      <c r="L904" s="63"/>
      <c r="M904" s="63"/>
      <c r="N904" s="92"/>
      <c r="O904" s="64"/>
      <c r="P904" s="63"/>
      <c r="Q904" s="63"/>
      <c r="R904" s="63"/>
      <c r="S904" s="63"/>
      <c r="T904" s="92"/>
      <c r="U904" s="92"/>
      <c r="V904" s="92"/>
      <c r="W904" s="92"/>
      <c r="X904" s="92"/>
      <c r="Y904" s="92"/>
      <c r="Z904" s="92"/>
      <c r="AA904" s="92"/>
      <c r="AB904" s="92"/>
      <c r="AC904" s="4"/>
      <c r="AD904" s="4"/>
      <c r="AE904" s="438"/>
      <c r="AF904" s="63"/>
      <c r="AG904" s="63"/>
      <c r="AH904" s="63"/>
      <c r="AI904" s="64"/>
    </row>
    <row r="905" spans="1:35" ht="12.75" hidden="1">
      <c r="A905" s="85"/>
      <c r="B905" s="50"/>
      <c r="C905" s="2"/>
      <c r="D905" s="82"/>
      <c r="E905" s="4"/>
      <c r="F905" s="4"/>
      <c r="G905" s="4"/>
      <c r="H905" s="4"/>
      <c r="I905" s="4"/>
      <c r="J905" s="4"/>
      <c r="K905" s="4"/>
      <c r="L905" s="4"/>
      <c r="M905" s="4"/>
      <c r="N905" s="96"/>
      <c r="P905" s="39"/>
      <c r="Q905" s="39"/>
      <c r="R905" s="39"/>
      <c r="S905" s="39"/>
      <c r="T905" s="99"/>
      <c r="U905" s="99"/>
      <c r="V905" s="99"/>
      <c r="W905" s="99"/>
      <c r="X905" s="99"/>
      <c r="Y905" s="99"/>
      <c r="Z905" s="99"/>
      <c r="AA905" s="99"/>
      <c r="AB905" s="99"/>
      <c r="AC905" s="4"/>
      <c r="AD905" s="4"/>
      <c r="AE905" s="438"/>
      <c r="AF905" s="4"/>
      <c r="AG905" s="4"/>
      <c r="AH905" s="4"/>
      <c r="AI905" s="7"/>
    </row>
    <row r="906" spans="1:35" ht="12.75" hidden="1">
      <c r="A906" s="87"/>
      <c r="B906" s="51"/>
      <c r="C906" s="8"/>
      <c r="D906" s="82"/>
      <c r="E906" s="4"/>
      <c r="F906" s="4"/>
      <c r="G906" s="4"/>
      <c r="H906" s="4"/>
      <c r="I906" s="4"/>
      <c r="J906" s="4"/>
      <c r="K906" s="4"/>
      <c r="L906" s="4"/>
      <c r="M906" s="4"/>
      <c r="N906" s="82"/>
      <c r="P906" s="4"/>
      <c r="Q906" s="4"/>
      <c r="R906" s="4"/>
      <c r="S906" s="4"/>
      <c r="T906" s="82"/>
      <c r="U906" s="82"/>
      <c r="V906" s="82"/>
      <c r="W906" s="82"/>
      <c r="X906" s="82"/>
      <c r="Y906" s="82"/>
      <c r="Z906" s="82"/>
      <c r="AA906" s="82"/>
      <c r="AB906" s="82"/>
      <c r="AC906" s="4"/>
      <c r="AD906" s="4"/>
      <c r="AE906" s="438"/>
      <c r="AF906" s="4"/>
      <c r="AG906" s="4"/>
      <c r="AH906" s="4"/>
      <c r="AI906" s="7"/>
    </row>
    <row r="907" spans="1:35" ht="12.75" hidden="1">
      <c r="A907" s="90"/>
      <c r="B907" s="48"/>
      <c r="C907" s="8"/>
      <c r="D907" s="82"/>
      <c r="E907" s="4"/>
      <c r="F907" s="4"/>
      <c r="G907" s="4"/>
      <c r="H907" s="4"/>
      <c r="I907" s="4"/>
      <c r="J907" s="4"/>
      <c r="K907" s="4"/>
      <c r="L907" s="4"/>
      <c r="M907" s="4"/>
      <c r="N907" s="82"/>
      <c r="P907" s="4"/>
      <c r="Q907" s="4"/>
      <c r="R907" s="4"/>
      <c r="S907" s="4"/>
      <c r="T907" s="82"/>
      <c r="U907" s="82"/>
      <c r="V907" s="82"/>
      <c r="W907" s="82"/>
      <c r="X907" s="82"/>
      <c r="Y907" s="82"/>
      <c r="Z907" s="82"/>
      <c r="AA907" s="82"/>
      <c r="AB907" s="82"/>
      <c r="AC907" s="4"/>
      <c r="AD907" s="4"/>
      <c r="AE907" s="438"/>
      <c r="AF907" s="4"/>
      <c r="AG907" s="4"/>
      <c r="AH907" s="4"/>
      <c r="AI907" s="7"/>
    </row>
    <row r="908" spans="1:35" ht="12.75" hidden="1">
      <c r="A908" s="85"/>
      <c r="B908" s="50"/>
      <c r="C908" s="2"/>
      <c r="D908" s="82"/>
      <c r="E908" s="4"/>
      <c r="F908" s="4"/>
      <c r="G908" s="4"/>
      <c r="H908" s="4"/>
      <c r="I908" s="4"/>
      <c r="J908" s="4"/>
      <c r="K908" s="4"/>
      <c r="L908" s="4"/>
      <c r="M908" s="4"/>
      <c r="N908" s="96"/>
      <c r="P908" s="39"/>
      <c r="Q908" s="39"/>
      <c r="R908" s="39"/>
      <c r="S908" s="39"/>
      <c r="T908" s="99"/>
      <c r="U908" s="99"/>
      <c r="V908" s="99"/>
      <c r="W908" s="99"/>
      <c r="X908" s="99"/>
      <c r="Y908" s="99"/>
      <c r="Z908" s="99"/>
      <c r="AA908" s="99"/>
      <c r="AB908" s="99"/>
      <c r="AC908" s="4"/>
      <c r="AD908" s="4"/>
      <c r="AE908" s="438"/>
      <c r="AF908" s="4"/>
      <c r="AG908" s="4"/>
      <c r="AH908" s="4"/>
      <c r="AI908" s="7"/>
    </row>
    <row r="909" spans="1:35" ht="12.75" hidden="1">
      <c r="A909" s="87"/>
      <c r="B909" s="51"/>
      <c r="C909" s="8"/>
      <c r="D909" s="82"/>
      <c r="E909" s="4"/>
      <c r="F909" s="4"/>
      <c r="G909" s="4"/>
      <c r="H909" s="4"/>
      <c r="I909" s="4"/>
      <c r="J909" s="4"/>
      <c r="K909" s="4"/>
      <c r="L909" s="4"/>
      <c r="M909" s="4"/>
      <c r="N909" s="82"/>
      <c r="P909" s="4"/>
      <c r="Q909" s="4"/>
      <c r="R909" s="4"/>
      <c r="S909" s="4"/>
      <c r="T909" s="82"/>
      <c r="U909" s="82"/>
      <c r="V909" s="82"/>
      <c r="W909" s="82"/>
      <c r="X909" s="82"/>
      <c r="Y909" s="82"/>
      <c r="Z909" s="82"/>
      <c r="AA909" s="82"/>
      <c r="AB909" s="82"/>
      <c r="AC909" s="4"/>
      <c r="AD909" s="4"/>
      <c r="AE909" s="438"/>
      <c r="AF909" s="4"/>
      <c r="AG909" s="4"/>
      <c r="AH909" s="4"/>
      <c r="AI909" s="7"/>
    </row>
    <row r="910" spans="1:35" ht="12.75" hidden="1">
      <c r="A910" s="90"/>
      <c r="B910" s="48"/>
      <c r="C910" s="8"/>
      <c r="D910" s="82"/>
      <c r="E910" s="4"/>
      <c r="F910" s="4"/>
      <c r="G910" s="4"/>
      <c r="H910" s="4"/>
      <c r="I910" s="4"/>
      <c r="J910" s="4"/>
      <c r="K910" s="4"/>
      <c r="L910" s="4"/>
      <c r="M910" s="4"/>
      <c r="N910" s="82"/>
      <c r="P910" s="4"/>
      <c r="Q910" s="4"/>
      <c r="R910" s="4"/>
      <c r="S910" s="4"/>
      <c r="T910" s="82"/>
      <c r="U910" s="82"/>
      <c r="V910" s="82"/>
      <c r="W910" s="82"/>
      <c r="X910" s="82"/>
      <c r="Y910" s="82"/>
      <c r="Z910" s="82"/>
      <c r="AA910" s="82"/>
      <c r="AB910" s="82"/>
      <c r="AC910" s="4"/>
      <c r="AD910" s="4"/>
      <c r="AE910" s="438"/>
      <c r="AF910" s="4"/>
      <c r="AG910" s="4"/>
      <c r="AH910" s="4"/>
      <c r="AI910" s="7"/>
    </row>
    <row r="911" spans="1:35" ht="12.75" hidden="1">
      <c r="A911" s="85"/>
      <c r="B911" s="50"/>
      <c r="C911" s="2"/>
      <c r="D911" s="82"/>
      <c r="E911" s="4"/>
      <c r="F911" s="4"/>
      <c r="G911" s="4"/>
      <c r="H911" s="4"/>
      <c r="I911" s="4"/>
      <c r="J911" s="4"/>
      <c r="K911" s="4"/>
      <c r="L911" s="4"/>
      <c r="M911" s="4"/>
      <c r="N911" s="96"/>
      <c r="P911" s="39"/>
      <c r="Q911" s="39"/>
      <c r="R911" s="39"/>
      <c r="S911" s="39"/>
      <c r="T911" s="99"/>
      <c r="U911" s="99"/>
      <c r="V911" s="99"/>
      <c r="W911" s="99"/>
      <c r="X911" s="99"/>
      <c r="Y911" s="99"/>
      <c r="Z911" s="99"/>
      <c r="AA911" s="99"/>
      <c r="AB911" s="99"/>
      <c r="AC911" s="4"/>
      <c r="AD911" s="4"/>
      <c r="AE911" s="438"/>
      <c r="AF911" s="4"/>
      <c r="AG911" s="4"/>
      <c r="AH911" s="4"/>
      <c r="AI911" s="7"/>
    </row>
    <row r="912" spans="1:37" s="32" customFormat="1" ht="17.25" customHeight="1" hidden="1">
      <c r="A912" s="88"/>
      <c r="B912" s="49"/>
      <c r="C912" s="348"/>
      <c r="D912" s="353"/>
      <c r="E912" s="349"/>
      <c r="F912" s="349"/>
      <c r="G912" s="349"/>
      <c r="H912" s="349"/>
      <c r="I912" s="349"/>
      <c r="J912" s="349"/>
      <c r="K912" s="349"/>
      <c r="L912" s="349"/>
      <c r="M912" s="349"/>
      <c r="N912" s="353"/>
      <c r="O912" s="349"/>
      <c r="P912" s="349"/>
      <c r="Q912" s="349"/>
      <c r="R912" s="349"/>
      <c r="S912" s="349"/>
      <c r="T912" s="353"/>
      <c r="U912" s="353"/>
      <c r="V912" s="353"/>
      <c r="W912" s="353"/>
      <c r="X912" s="353"/>
      <c r="Y912" s="353"/>
      <c r="Z912" s="353"/>
      <c r="AA912" s="353"/>
      <c r="AB912" s="353"/>
      <c r="AC912" s="349"/>
      <c r="AD912" s="349"/>
      <c r="AE912" s="439"/>
      <c r="AF912" s="349"/>
      <c r="AG912" s="349"/>
      <c r="AH912" s="349"/>
      <c r="AI912" s="57"/>
      <c r="AK912" s="73"/>
    </row>
    <row r="913" spans="1:35" s="67" customFormat="1" ht="31.5" customHeight="1" hidden="1">
      <c r="A913" s="85"/>
      <c r="B913" s="50"/>
      <c r="C913" s="2"/>
      <c r="D913" s="83"/>
      <c r="E913" s="59"/>
      <c r="F913" s="59"/>
      <c r="G913" s="59"/>
      <c r="H913" s="59"/>
      <c r="I913" s="59"/>
      <c r="J913" s="59"/>
      <c r="K913" s="59"/>
      <c r="L913" s="59"/>
      <c r="M913" s="59"/>
      <c r="N913" s="97"/>
      <c r="P913" s="61"/>
      <c r="Q913" s="61"/>
      <c r="R913" s="61"/>
      <c r="S913" s="61"/>
      <c r="T913" s="98"/>
      <c r="U913" s="98"/>
      <c r="V913" s="98"/>
      <c r="W913" s="98"/>
      <c r="X913" s="98"/>
      <c r="Y913" s="98"/>
      <c r="Z913" s="98"/>
      <c r="AA913" s="98"/>
      <c r="AB913" s="98"/>
      <c r="AC913" s="59"/>
      <c r="AD913" s="59"/>
      <c r="AE913" s="441"/>
      <c r="AF913" s="59"/>
      <c r="AG913" s="59"/>
      <c r="AH913" s="59"/>
      <c r="AI913" s="66"/>
    </row>
    <row r="914" spans="1:35" s="32" customFormat="1" ht="22.5" customHeight="1" hidden="1">
      <c r="A914" s="88"/>
      <c r="B914" s="49"/>
      <c r="C914" s="348"/>
      <c r="D914" s="353"/>
      <c r="E914" s="349"/>
      <c r="F914" s="349"/>
      <c r="G914" s="349"/>
      <c r="H914" s="349"/>
      <c r="I914" s="349"/>
      <c r="J914" s="349"/>
      <c r="K914" s="349"/>
      <c r="L914" s="349"/>
      <c r="M914" s="349"/>
      <c r="N914" s="353"/>
      <c r="O914" s="349"/>
      <c r="P914" s="349"/>
      <c r="Q914" s="349"/>
      <c r="R914" s="349"/>
      <c r="S914" s="349"/>
      <c r="T914" s="353"/>
      <c r="U914" s="353"/>
      <c r="V914" s="353"/>
      <c r="W914" s="353"/>
      <c r="X914" s="353"/>
      <c r="Y914" s="353"/>
      <c r="Z914" s="353"/>
      <c r="AA914" s="353"/>
      <c r="AB914" s="353"/>
      <c r="AC914" s="349"/>
      <c r="AD914" s="349"/>
      <c r="AE914" s="439"/>
      <c r="AF914" s="349"/>
      <c r="AG914" s="349"/>
      <c r="AH914" s="349"/>
      <c r="AI914" s="57"/>
    </row>
    <row r="915" spans="1:35" ht="12.75" hidden="1">
      <c r="A915" s="85"/>
      <c r="B915" s="50"/>
      <c r="C915" s="2"/>
      <c r="D915" s="82"/>
      <c r="E915" s="4"/>
      <c r="F915" s="4"/>
      <c r="G915" s="4"/>
      <c r="H915" s="4"/>
      <c r="I915" s="4"/>
      <c r="J915" s="4"/>
      <c r="K915" s="4"/>
      <c r="L915" s="4"/>
      <c r="M915" s="4"/>
      <c r="N915" s="96"/>
      <c r="P915" s="39"/>
      <c r="Q915" s="39"/>
      <c r="R915" s="39"/>
      <c r="S915" s="39"/>
      <c r="T915" s="99"/>
      <c r="U915" s="99"/>
      <c r="V915" s="99"/>
      <c r="W915" s="99"/>
      <c r="X915" s="99"/>
      <c r="Y915" s="99"/>
      <c r="Z915" s="99"/>
      <c r="AA915" s="99"/>
      <c r="AB915" s="99"/>
      <c r="AC915" s="4"/>
      <c r="AD915" s="4"/>
      <c r="AE915" s="438"/>
      <c r="AF915" s="4"/>
      <c r="AG915" s="4"/>
      <c r="AH915" s="4"/>
      <c r="AI915" s="7"/>
    </row>
    <row r="916" spans="1:35" ht="24.75" customHeight="1" hidden="1" thickBot="1">
      <c r="A916" s="90"/>
      <c r="B916" s="48"/>
      <c r="C916" s="354"/>
      <c r="D916" s="355"/>
      <c r="E916" s="356"/>
      <c r="F916" s="356"/>
      <c r="G916" s="356"/>
      <c r="H916" s="356"/>
      <c r="I916" s="356"/>
      <c r="J916" s="356"/>
      <c r="K916" s="356"/>
      <c r="L916" s="356"/>
      <c r="M916" s="356"/>
      <c r="N916" s="355"/>
      <c r="O916" s="356"/>
      <c r="P916" s="356"/>
      <c r="Q916" s="356"/>
      <c r="R916" s="356"/>
      <c r="S916" s="356"/>
      <c r="T916" s="355"/>
      <c r="U916" s="355"/>
      <c r="V916" s="355"/>
      <c r="W916" s="355"/>
      <c r="X916" s="355"/>
      <c r="Y916" s="355"/>
      <c r="Z916" s="355"/>
      <c r="AA916" s="355"/>
      <c r="AB916" s="355"/>
      <c r="AC916" s="356"/>
      <c r="AD916" s="356"/>
      <c r="AE916" s="442"/>
      <c r="AF916" s="356"/>
      <c r="AG916" s="356"/>
      <c r="AH916" s="356"/>
      <c r="AI916" s="55"/>
    </row>
    <row r="917" spans="1:35" s="31" customFormat="1" ht="22.5" customHeight="1" hidden="1" thickTop="1">
      <c r="A917" s="88"/>
      <c r="B917" s="49"/>
      <c r="C917" s="350"/>
      <c r="D917" s="357"/>
      <c r="E917" s="351"/>
      <c r="F917" s="351"/>
      <c r="G917" s="351"/>
      <c r="H917" s="351"/>
      <c r="I917" s="351"/>
      <c r="J917" s="351"/>
      <c r="K917" s="351"/>
      <c r="L917" s="351"/>
      <c r="M917" s="351"/>
      <c r="N917" s="357"/>
      <c r="O917" s="351"/>
      <c r="P917" s="351"/>
      <c r="Q917" s="351"/>
      <c r="R917" s="351"/>
      <c r="S917" s="351"/>
      <c r="T917" s="357"/>
      <c r="U917" s="357"/>
      <c r="V917" s="357"/>
      <c r="W917" s="357"/>
      <c r="X917" s="357"/>
      <c r="Y917" s="357"/>
      <c r="Z917" s="357"/>
      <c r="AA917" s="357"/>
      <c r="AB917" s="357"/>
      <c r="AC917" s="351"/>
      <c r="AD917" s="351"/>
      <c r="AE917" s="440"/>
      <c r="AF917" s="351"/>
      <c r="AG917" s="351"/>
      <c r="AH917" s="351"/>
      <c r="AI917" s="56"/>
    </row>
    <row r="918" spans="1:35" ht="12.75" hidden="1">
      <c r="A918" s="85"/>
      <c r="B918" s="50"/>
      <c r="C918" s="28"/>
      <c r="D918" s="82"/>
      <c r="E918" s="4"/>
      <c r="F918" s="4"/>
      <c r="G918" s="4"/>
      <c r="H918" s="4"/>
      <c r="I918" s="4"/>
      <c r="J918" s="4"/>
      <c r="K918" s="4"/>
      <c r="L918" s="4"/>
      <c r="M918" s="4"/>
      <c r="N918" s="96"/>
      <c r="P918" s="39"/>
      <c r="Q918" s="39"/>
      <c r="R918" s="39"/>
      <c r="S918" s="39"/>
      <c r="T918" s="99"/>
      <c r="U918" s="99"/>
      <c r="V918" s="99"/>
      <c r="W918" s="99"/>
      <c r="X918" s="99"/>
      <c r="Y918" s="99"/>
      <c r="Z918" s="99"/>
      <c r="AA918" s="99"/>
      <c r="AB918" s="99"/>
      <c r="AC918" s="4"/>
      <c r="AD918" s="4"/>
      <c r="AE918" s="438"/>
      <c r="AF918" s="4"/>
      <c r="AG918" s="4"/>
      <c r="AH918" s="4"/>
      <c r="AI918" s="7"/>
    </row>
    <row r="919" spans="1:35" ht="12.75" hidden="1">
      <c r="A919" s="85"/>
      <c r="B919" s="50"/>
      <c r="C919" s="2"/>
      <c r="D919" s="82"/>
      <c r="E919" s="4"/>
      <c r="F919" s="4"/>
      <c r="G919" s="4"/>
      <c r="H919" s="4"/>
      <c r="I919" s="4"/>
      <c r="J919" s="4"/>
      <c r="K919" s="4"/>
      <c r="L919" s="4"/>
      <c r="M919" s="4"/>
      <c r="N919" s="96"/>
      <c r="P919" s="39"/>
      <c r="Q919" s="39"/>
      <c r="R919" s="39"/>
      <c r="S919" s="39"/>
      <c r="T919" s="99"/>
      <c r="U919" s="99"/>
      <c r="V919" s="99"/>
      <c r="W919" s="99"/>
      <c r="X919" s="99"/>
      <c r="Y919" s="99"/>
      <c r="Z919" s="99"/>
      <c r="AA919" s="99"/>
      <c r="AB919" s="99"/>
      <c r="AC919" s="4"/>
      <c r="AD919" s="4"/>
      <c r="AE919" s="438"/>
      <c r="AF919" s="4"/>
      <c r="AG919" s="4"/>
      <c r="AH919" s="4"/>
      <c r="AI919" s="7"/>
    </row>
    <row r="920" spans="1:35" ht="12.75" hidden="1">
      <c r="A920" s="85"/>
      <c r="B920" s="50"/>
      <c r="C920" s="2"/>
      <c r="D920" s="82"/>
      <c r="E920" s="4"/>
      <c r="F920" s="4"/>
      <c r="G920" s="4"/>
      <c r="H920" s="4"/>
      <c r="I920" s="4"/>
      <c r="J920" s="4"/>
      <c r="K920" s="4"/>
      <c r="L920" s="4"/>
      <c r="M920" s="4"/>
      <c r="N920" s="96"/>
      <c r="P920" s="39"/>
      <c r="Q920" s="39"/>
      <c r="R920" s="39"/>
      <c r="S920" s="39"/>
      <c r="T920" s="99"/>
      <c r="U920" s="99"/>
      <c r="V920" s="99"/>
      <c r="W920" s="99"/>
      <c r="X920" s="99"/>
      <c r="Y920" s="99"/>
      <c r="Z920" s="99"/>
      <c r="AA920" s="99"/>
      <c r="AB920" s="99"/>
      <c r="AC920" s="4"/>
      <c r="AD920" s="4"/>
      <c r="AE920" s="438"/>
      <c r="AF920" s="4"/>
      <c r="AG920" s="4"/>
      <c r="AH920" s="4"/>
      <c r="AI920" s="7"/>
    </row>
    <row r="921" spans="1:35" ht="12.75" hidden="1">
      <c r="A921" s="85"/>
      <c r="B921" s="50"/>
      <c r="C921" s="2"/>
      <c r="D921" s="82"/>
      <c r="E921" s="4"/>
      <c r="F921" s="4"/>
      <c r="G921" s="4"/>
      <c r="H921" s="4"/>
      <c r="I921" s="4"/>
      <c r="J921" s="4"/>
      <c r="K921" s="4"/>
      <c r="L921" s="4"/>
      <c r="M921" s="4"/>
      <c r="N921" s="96"/>
      <c r="P921" s="39"/>
      <c r="Q921" s="39"/>
      <c r="R921" s="39"/>
      <c r="S921" s="39"/>
      <c r="T921" s="99"/>
      <c r="U921" s="99"/>
      <c r="V921" s="99"/>
      <c r="W921" s="99"/>
      <c r="X921" s="99"/>
      <c r="Y921" s="99"/>
      <c r="Z921" s="99"/>
      <c r="AA921" s="99"/>
      <c r="AB921" s="99"/>
      <c r="AC921" s="4"/>
      <c r="AD921" s="4"/>
      <c r="AE921" s="438"/>
      <c r="AF921" s="4"/>
      <c r="AG921" s="4"/>
      <c r="AH921" s="4"/>
      <c r="AI921" s="7"/>
    </row>
    <row r="922" spans="1:35" ht="12.75" hidden="1">
      <c r="A922" s="85"/>
      <c r="B922" s="50"/>
      <c r="C922" s="28"/>
      <c r="D922" s="82"/>
      <c r="E922" s="4"/>
      <c r="F922" s="4"/>
      <c r="G922" s="4"/>
      <c r="H922" s="4"/>
      <c r="I922" s="4"/>
      <c r="J922" s="4"/>
      <c r="K922" s="4"/>
      <c r="L922" s="4"/>
      <c r="M922" s="4"/>
      <c r="N922" s="96"/>
      <c r="P922" s="39"/>
      <c r="Q922" s="39"/>
      <c r="R922" s="39"/>
      <c r="S922" s="39"/>
      <c r="T922" s="99"/>
      <c r="U922" s="99"/>
      <c r="V922" s="99"/>
      <c r="W922" s="99"/>
      <c r="X922" s="99"/>
      <c r="Y922" s="99"/>
      <c r="Z922" s="99"/>
      <c r="AA922" s="99"/>
      <c r="AB922" s="99"/>
      <c r="AC922" s="4"/>
      <c r="AD922" s="4"/>
      <c r="AE922" s="438"/>
      <c r="AF922" s="4"/>
      <c r="AG922" s="4"/>
      <c r="AH922" s="4"/>
      <c r="AI922" s="7"/>
    </row>
    <row r="923" spans="1:35" ht="12.75" hidden="1">
      <c r="A923" s="85"/>
      <c r="B923" s="50"/>
      <c r="C923" s="2"/>
      <c r="D923" s="82"/>
      <c r="E923" s="4"/>
      <c r="F923" s="4"/>
      <c r="G923" s="4"/>
      <c r="H923" s="4"/>
      <c r="I923" s="4"/>
      <c r="J923" s="4"/>
      <c r="K923" s="4"/>
      <c r="L923" s="4"/>
      <c r="M923" s="4"/>
      <c r="N923" s="96"/>
      <c r="P923" s="39"/>
      <c r="Q923" s="39"/>
      <c r="R923" s="39"/>
      <c r="S923" s="39"/>
      <c r="T923" s="99"/>
      <c r="U923" s="99"/>
      <c r="V923" s="99"/>
      <c r="W923" s="99"/>
      <c r="X923" s="99"/>
      <c r="Y923" s="99"/>
      <c r="Z923" s="99"/>
      <c r="AA923" s="99"/>
      <c r="AB923" s="99"/>
      <c r="AC923" s="4"/>
      <c r="AD923" s="4"/>
      <c r="AE923" s="438"/>
      <c r="AF923" s="4"/>
      <c r="AG923" s="4"/>
      <c r="AH923" s="4"/>
      <c r="AI923" s="7"/>
    </row>
    <row r="924" spans="1:35" ht="12.75" hidden="1">
      <c r="A924" s="85"/>
      <c r="B924" s="50"/>
      <c r="C924" s="2"/>
      <c r="D924" s="82"/>
      <c r="E924" s="4"/>
      <c r="F924" s="4"/>
      <c r="G924" s="4"/>
      <c r="H924" s="4"/>
      <c r="I924" s="4"/>
      <c r="J924" s="4"/>
      <c r="K924" s="4"/>
      <c r="L924" s="4"/>
      <c r="M924" s="4"/>
      <c r="N924" s="96"/>
      <c r="P924" s="39"/>
      <c r="Q924" s="39"/>
      <c r="R924" s="39"/>
      <c r="S924" s="39"/>
      <c r="T924" s="99"/>
      <c r="U924" s="99"/>
      <c r="V924" s="99"/>
      <c r="W924" s="99"/>
      <c r="X924" s="99"/>
      <c r="Y924" s="99"/>
      <c r="Z924" s="99"/>
      <c r="AA924" s="99"/>
      <c r="AB924" s="99"/>
      <c r="AC924" s="4"/>
      <c r="AD924" s="4"/>
      <c r="AE924" s="438"/>
      <c r="AF924" s="4"/>
      <c r="AG924" s="4"/>
      <c r="AH924" s="4"/>
      <c r="AI924" s="7"/>
    </row>
    <row r="925" spans="1:35" ht="12.75" hidden="1">
      <c r="A925" s="85"/>
      <c r="B925" s="50"/>
      <c r="C925" s="2"/>
      <c r="D925" s="82"/>
      <c r="E925" s="4"/>
      <c r="F925" s="4"/>
      <c r="G925" s="4"/>
      <c r="H925" s="4"/>
      <c r="I925" s="4"/>
      <c r="J925" s="4"/>
      <c r="K925" s="4"/>
      <c r="L925" s="4"/>
      <c r="M925" s="4"/>
      <c r="N925" s="96"/>
      <c r="P925" s="39"/>
      <c r="Q925" s="39"/>
      <c r="R925" s="39"/>
      <c r="S925" s="39"/>
      <c r="T925" s="99"/>
      <c r="U925" s="99"/>
      <c r="V925" s="99"/>
      <c r="W925" s="99"/>
      <c r="X925" s="99"/>
      <c r="Y925" s="99"/>
      <c r="Z925" s="99"/>
      <c r="AA925" s="99"/>
      <c r="AB925" s="99"/>
      <c r="AC925" s="4"/>
      <c r="AD925" s="4"/>
      <c r="AE925" s="438"/>
      <c r="AF925" s="4"/>
      <c r="AG925" s="4"/>
      <c r="AH925" s="4"/>
      <c r="AI925" s="7"/>
    </row>
    <row r="926" spans="1:35" ht="12.75" hidden="1">
      <c r="A926" s="85"/>
      <c r="B926" s="50"/>
      <c r="C926" s="2"/>
      <c r="D926" s="82"/>
      <c r="E926" s="4"/>
      <c r="F926" s="4"/>
      <c r="G926" s="4"/>
      <c r="H926" s="4"/>
      <c r="I926" s="4"/>
      <c r="J926" s="4"/>
      <c r="K926" s="4"/>
      <c r="L926" s="4"/>
      <c r="M926" s="4"/>
      <c r="N926" s="96"/>
      <c r="P926" s="39"/>
      <c r="Q926" s="39"/>
      <c r="R926" s="39"/>
      <c r="S926" s="39"/>
      <c r="T926" s="99"/>
      <c r="U926" s="99"/>
      <c r="V926" s="99"/>
      <c r="W926" s="99"/>
      <c r="X926" s="99"/>
      <c r="Y926" s="99"/>
      <c r="Z926" s="99"/>
      <c r="AA926" s="99"/>
      <c r="AB926" s="99"/>
      <c r="AC926" s="4"/>
      <c r="AD926" s="4"/>
      <c r="AE926" s="438"/>
      <c r="AF926" s="4"/>
      <c r="AG926" s="4"/>
      <c r="AH926" s="4"/>
      <c r="AI926" s="7"/>
    </row>
    <row r="927" spans="1:35" ht="12.75" hidden="1">
      <c r="A927" s="85"/>
      <c r="B927" s="50"/>
      <c r="C927" s="2"/>
      <c r="D927" s="82"/>
      <c r="E927" s="4"/>
      <c r="F927" s="4"/>
      <c r="G927" s="4"/>
      <c r="H927" s="4"/>
      <c r="I927" s="4"/>
      <c r="J927" s="4"/>
      <c r="K927" s="4"/>
      <c r="L927" s="4"/>
      <c r="M927" s="4"/>
      <c r="N927" s="96"/>
      <c r="P927" s="39"/>
      <c r="Q927" s="39"/>
      <c r="R927" s="39"/>
      <c r="S927" s="39"/>
      <c r="T927" s="99"/>
      <c r="U927" s="99"/>
      <c r="V927" s="99"/>
      <c r="W927" s="99"/>
      <c r="X927" s="99"/>
      <c r="Y927" s="99"/>
      <c r="Z927" s="99"/>
      <c r="AA927" s="99"/>
      <c r="AB927" s="99"/>
      <c r="AC927" s="4"/>
      <c r="AD927" s="4"/>
      <c r="AE927" s="438"/>
      <c r="AF927" s="4"/>
      <c r="AG927" s="4"/>
      <c r="AH927" s="4"/>
      <c r="AI927" s="7"/>
    </row>
    <row r="928" spans="1:35" ht="12.75" hidden="1">
      <c r="A928" s="85"/>
      <c r="B928" s="50"/>
      <c r="C928" s="2"/>
      <c r="D928" s="82"/>
      <c r="E928" s="4"/>
      <c r="F928" s="4"/>
      <c r="G928" s="4"/>
      <c r="H928" s="4"/>
      <c r="I928" s="4"/>
      <c r="J928" s="4"/>
      <c r="K928" s="4"/>
      <c r="L928" s="4"/>
      <c r="M928" s="4"/>
      <c r="N928" s="96"/>
      <c r="P928" s="39"/>
      <c r="Q928" s="39"/>
      <c r="R928" s="39"/>
      <c r="S928" s="39"/>
      <c r="T928" s="99"/>
      <c r="U928" s="99"/>
      <c r="V928" s="99"/>
      <c r="W928" s="99"/>
      <c r="X928" s="99"/>
      <c r="Y928" s="99"/>
      <c r="Z928" s="99"/>
      <c r="AA928" s="99"/>
      <c r="AB928" s="99"/>
      <c r="AC928" s="4"/>
      <c r="AD928" s="4"/>
      <c r="AE928" s="438"/>
      <c r="AF928" s="4"/>
      <c r="AG928" s="4"/>
      <c r="AH928" s="4"/>
      <c r="AI928" s="7"/>
    </row>
    <row r="929" spans="1:35" ht="12.75" hidden="1">
      <c r="A929" s="85"/>
      <c r="B929" s="50"/>
      <c r="C929" s="2"/>
      <c r="D929" s="82"/>
      <c r="E929" s="4"/>
      <c r="F929" s="4"/>
      <c r="G929" s="4"/>
      <c r="H929" s="4"/>
      <c r="I929" s="4"/>
      <c r="J929" s="4"/>
      <c r="K929" s="4"/>
      <c r="L929" s="4"/>
      <c r="M929" s="4"/>
      <c r="N929" s="96"/>
      <c r="P929" s="39"/>
      <c r="Q929" s="39"/>
      <c r="R929" s="39"/>
      <c r="S929" s="39"/>
      <c r="T929" s="99"/>
      <c r="U929" s="99"/>
      <c r="V929" s="99"/>
      <c r="W929" s="99"/>
      <c r="X929" s="99"/>
      <c r="Y929" s="99"/>
      <c r="Z929" s="99"/>
      <c r="AA929" s="99"/>
      <c r="AB929" s="99"/>
      <c r="AC929" s="4"/>
      <c r="AD929" s="4"/>
      <c r="AE929" s="438"/>
      <c r="AF929" s="4"/>
      <c r="AG929" s="4"/>
      <c r="AH929" s="4"/>
      <c r="AI929" s="7"/>
    </row>
    <row r="930" spans="1:35" ht="12.75" hidden="1">
      <c r="A930" s="85"/>
      <c r="B930" s="50"/>
      <c r="C930" s="2"/>
      <c r="D930" s="82"/>
      <c r="E930" s="4"/>
      <c r="F930" s="4"/>
      <c r="G930" s="4"/>
      <c r="H930" s="4"/>
      <c r="I930" s="4"/>
      <c r="J930" s="4"/>
      <c r="K930" s="4"/>
      <c r="L930" s="4"/>
      <c r="M930" s="4"/>
      <c r="N930" s="96"/>
      <c r="P930" s="39"/>
      <c r="Q930" s="39"/>
      <c r="R930" s="39"/>
      <c r="S930" s="39"/>
      <c r="T930" s="99"/>
      <c r="U930" s="99"/>
      <c r="V930" s="99"/>
      <c r="W930" s="99"/>
      <c r="X930" s="99"/>
      <c r="Y930" s="99"/>
      <c r="Z930" s="99"/>
      <c r="AA930" s="99"/>
      <c r="AB930" s="99"/>
      <c r="AC930" s="4"/>
      <c r="AD930" s="4"/>
      <c r="AE930" s="438"/>
      <c r="AF930" s="4"/>
      <c r="AG930" s="4"/>
      <c r="AH930" s="4"/>
      <c r="AI930" s="7"/>
    </row>
    <row r="931" spans="1:35" ht="12.75" hidden="1">
      <c r="A931" s="85"/>
      <c r="B931" s="50"/>
      <c r="C931" s="2"/>
      <c r="D931" s="82"/>
      <c r="E931" s="4"/>
      <c r="F931" s="4"/>
      <c r="G931" s="4"/>
      <c r="H931" s="4"/>
      <c r="I931" s="4"/>
      <c r="J931" s="4"/>
      <c r="K931" s="4"/>
      <c r="L931" s="4"/>
      <c r="M931" s="4"/>
      <c r="N931" s="96"/>
      <c r="P931" s="39"/>
      <c r="Q931" s="39"/>
      <c r="R931" s="39"/>
      <c r="S931" s="39"/>
      <c r="T931" s="99"/>
      <c r="U931" s="99"/>
      <c r="V931" s="99"/>
      <c r="W931" s="99"/>
      <c r="X931" s="99"/>
      <c r="Y931" s="99"/>
      <c r="Z931" s="99"/>
      <c r="AA931" s="99"/>
      <c r="AB931" s="99"/>
      <c r="AC931" s="4"/>
      <c r="AD931" s="4"/>
      <c r="AE931" s="438"/>
      <c r="AF931" s="4"/>
      <c r="AG931" s="4"/>
      <c r="AH931" s="4"/>
      <c r="AI931" s="7"/>
    </row>
    <row r="932" spans="1:35" ht="12.75" hidden="1">
      <c r="A932" s="85"/>
      <c r="B932" s="50"/>
      <c r="C932" s="2"/>
      <c r="D932" s="82"/>
      <c r="E932" s="4"/>
      <c r="F932" s="4"/>
      <c r="G932" s="4"/>
      <c r="H932" s="4"/>
      <c r="I932" s="4"/>
      <c r="J932" s="4"/>
      <c r="K932" s="4"/>
      <c r="L932" s="4"/>
      <c r="M932" s="4"/>
      <c r="N932" s="96"/>
      <c r="P932" s="39"/>
      <c r="Q932" s="39"/>
      <c r="R932" s="39"/>
      <c r="S932" s="39"/>
      <c r="T932" s="99"/>
      <c r="U932" s="99"/>
      <c r="V932" s="99"/>
      <c r="W932" s="99"/>
      <c r="X932" s="99"/>
      <c r="Y932" s="99"/>
      <c r="Z932" s="99"/>
      <c r="AA932" s="99"/>
      <c r="AB932" s="99"/>
      <c r="AC932" s="4"/>
      <c r="AD932" s="4"/>
      <c r="AE932" s="438"/>
      <c r="AF932" s="4"/>
      <c r="AG932" s="4"/>
      <c r="AH932" s="4"/>
      <c r="AI932" s="7"/>
    </row>
    <row r="933" spans="1:35" ht="12.75" customHeight="1" hidden="1">
      <c r="A933" s="85"/>
      <c r="B933" s="50"/>
      <c r="C933" s="2"/>
      <c r="D933" s="82"/>
      <c r="E933" s="4"/>
      <c r="F933" s="4"/>
      <c r="G933" s="4"/>
      <c r="H933" s="4"/>
      <c r="I933" s="4"/>
      <c r="J933" s="4"/>
      <c r="K933" s="4"/>
      <c r="L933" s="4"/>
      <c r="M933" s="4"/>
      <c r="N933" s="96"/>
      <c r="P933" s="39"/>
      <c r="Q933" s="39"/>
      <c r="R933" s="39"/>
      <c r="S933" s="39"/>
      <c r="T933" s="99"/>
      <c r="U933" s="99"/>
      <c r="V933" s="99"/>
      <c r="W933" s="99"/>
      <c r="X933" s="99"/>
      <c r="Y933" s="99"/>
      <c r="Z933" s="99"/>
      <c r="AA933" s="99"/>
      <c r="AB933" s="99"/>
      <c r="AC933" s="4"/>
      <c r="AD933" s="4"/>
      <c r="AE933" s="438"/>
      <c r="AF933" s="4"/>
      <c r="AG933" s="4"/>
      <c r="AH933" s="4"/>
      <c r="AI933" s="7"/>
    </row>
    <row r="934" spans="1:35" s="32" customFormat="1" ht="29.25" customHeight="1" hidden="1" thickTop="1">
      <c r="A934" s="88"/>
      <c r="B934" s="49"/>
      <c r="C934" s="348"/>
      <c r="D934" s="353"/>
      <c r="E934" s="349"/>
      <c r="F934" s="349"/>
      <c r="G934" s="349"/>
      <c r="H934" s="349"/>
      <c r="I934" s="349"/>
      <c r="J934" s="349"/>
      <c r="K934" s="349"/>
      <c r="L934" s="349"/>
      <c r="M934" s="349"/>
      <c r="N934" s="353"/>
      <c r="O934" s="349"/>
      <c r="P934" s="349"/>
      <c r="Q934" s="349"/>
      <c r="R934" s="349"/>
      <c r="S934" s="349"/>
      <c r="T934" s="353"/>
      <c r="U934" s="353"/>
      <c r="V934" s="353"/>
      <c r="W934" s="353"/>
      <c r="X934" s="353"/>
      <c r="Y934" s="353"/>
      <c r="Z934" s="353"/>
      <c r="AA934" s="353"/>
      <c r="AB934" s="353"/>
      <c r="AC934" s="349"/>
      <c r="AD934" s="349"/>
      <c r="AE934" s="439"/>
      <c r="AF934" s="349"/>
      <c r="AG934" s="349"/>
      <c r="AH934" s="349"/>
      <c r="AI934" s="57"/>
    </row>
    <row r="935" spans="1:35" s="67" customFormat="1" ht="31.5" customHeight="1" hidden="1">
      <c r="A935" s="85"/>
      <c r="B935" s="50"/>
      <c r="C935" s="2"/>
      <c r="D935" s="83"/>
      <c r="E935" s="59"/>
      <c r="F935" s="59"/>
      <c r="G935" s="59"/>
      <c r="H935" s="59"/>
      <c r="I935" s="59"/>
      <c r="J935" s="59"/>
      <c r="K935" s="59"/>
      <c r="L935" s="59"/>
      <c r="M935" s="59"/>
      <c r="N935" s="97"/>
      <c r="P935" s="61"/>
      <c r="Q935" s="61"/>
      <c r="R935" s="61"/>
      <c r="S935" s="61"/>
      <c r="T935" s="98"/>
      <c r="U935" s="98"/>
      <c r="V935" s="98"/>
      <c r="W935" s="98"/>
      <c r="X935" s="98"/>
      <c r="Y935" s="98"/>
      <c r="Z935" s="98"/>
      <c r="AA935" s="98"/>
      <c r="AB935" s="98"/>
      <c r="AC935" s="59"/>
      <c r="AD935" s="59"/>
      <c r="AE935" s="441"/>
      <c r="AF935" s="59"/>
      <c r="AG935" s="59"/>
      <c r="AH935" s="59"/>
      <c r="AI935" s="66"/>
    </row>
    <row r="936" spans="1:35" ht="12.75" hidden="1">
      <c r="A936" s="85"/>
      <c r="B936" s="50"/>
      <c r="C936" s="2"/>
      <c r="D936" s="82"/>
      <c r="E936" s="4"/>
      <c r="F936" s="4"/>
      <c r="G936" s="4"/>
      <c r="H936" s="4"/>
      <c r="I936" s="4"/>
      <c r="J936" s="4"/>
      <c r="K936" s="4"/>
      <c r="L936" s="4"/>
      <c r="M936" s="4"/>
      <c r="N936" s="96"/>
      <c r="P936" s="39"/>
      <c r="Q936" s="39"/>
      <c r="R936" s="39"/>
      <c r="S936" s="39"/>
      <c r="T936" s="99"/>
      <c r="U936" s="99"/>
      <c r="V936" s="99"/>
      <c r="W936" s="99"/>
      <c r="X936" s="99"/>
      <c r="Y936" s="99"/>
      <c r="Z936" s="99"/>
      <c r="AA936" s="99"/>
      <c r="AB936" s="99"/>
      <c r="AC936" s="4"/>
      <c r="AD936" s="4"/>
      <c r="AE936" s="438"/>
      <c r="AF936" s="4"/>
      <c r="AG936" s="4"/>
      <c r="AH936" s="4"/>
      <c r="AI936" s="7"/>
    </row>
    <row r="937" spans="1:35" ht="12.75" hidden="1">
      <c r="A937" s="85"/>
      <c r="B937" s="50"/>
      <c r="C937" s="2"/>
      <c r="D937" s="82"/>
      <c r="E937" s="4"/>
      <c r="F937" s="4"/>
      <c r="G937" s="4"/>
      <c r="H937" s="4"/>
      <c r="I937" s="4"/>
      <c r="J937" s="4"/>
      <c r="K937" s="4"/>
      <c r="L937" s="4"/>
      <c r="M937" s="4"/>
      <c r="N937" s="96"/>
      <c r="P937" s="39"/>
      <c r="Q937" s="39"/>
      <c r="R937" s="39"/>
      <c r="S937" s="39"/>
      <c r="T937" s="99"/>
      <c r="U937" s="99"/>
      <c r="V937" s="99"/>
      <c r="W937" s="99"/>
      <c r="X937" s="99"/>
      <c r="Y937" s="99"/>
      <c r="Z937" s="99"/>
      <c r="AA937" s="99"/>
      <c r="AB937" s="99"/>
      <c r="AC937" s="4"/>
      <c r="AD937" s="4"/>
      <c r="AE937" s="438"/>
      <c r="AF937" s="4"/>
      <c r="AG937" s="4"/>
      <c r="AH937" s="4"/>
      <c r="AI937" s="7"/>
    </row>
    <row r="938" spans="1:35" ht="12.75" hidden="1">
      <c r="A938" s="85"/>
      <c r="B938" s="50"/>
      <c r="C938" s="28"/>
      <c r="D938" s="82"/>
      <c r="E938" s="4"/>
      <c r="F938" s="4"/>
      <c r="G938" s="4"/>
      <c r="H938" s="4"/>
      <c r="I938" s="4"/>
      <c r="J938" s="4"/>
      <c r="K938" s="4"/>
      <c r="L938" s="4"/>
      <c r="M938" s="4"/>
      <c r="N938" s="96"/>
      <c r="P938" s="39"/>
      <c r="Q938" s="39"/>
      <c r="R938" s="39"/>
      <c r="S938" s="39"/>
      <c r="T938" s="99"/>
      <c r="U938" s="99"/>
      <c r="V938" s="99"/>
      <c r="W938" s="99"/>
      <c r="X938" s="99"/>
      <c r="Y938" s="99"/>
      <c r="Z938" s="99"/>
      <c r="AA938" s="99"/>
      <c r="AB938" s="99"/>
      <c r="AC938" s="4"/>
      <c r="AD938" s="4"/>
      <c r="AE938" s="438"/>
      <c r="AF938" s="4"/>
      <c r="AG938" s="4"/>
      <c r="AH938" s="4"/>
      <c r="AI938" s="7"/>
    </row>
    <row r="939" spans="1:35" ht="12.75" hidden="1">
      <c r="A939" s="85"/>
      <c r="B939" s="50"/>
      <c r="C939" s="2"/>
      <c r="D939" s="82"/>
      <c r="E939" s="4"/>
      <c r="F939" s="4"/>
      <c r="G939" s="4"/>
      <c r="H939" s="4"/>
      <c r="I939" s="4"/>
      <c r="J939" s="4"/>
      <c r="K939" s="4"/>
      <c r="L939" s="4"/>
      <c r="M939" s="4"/>
      <c r="N939" s="96"/>
      <c r="P939" s="39"/>
      <c r="Q939" s="39"/>
      <c r="R939" s="39"/>
      <c r="S939" s="39"/>
      <c r="T939" s="99"/>
      <c r="U939" s="99"/>
      <c r="V939" s="99"/>
      <c r="W939" s="99"/>
      <c r="X939" s="99"/>
      <c r="Y939" s="99"/>
      <c r="Z939" s="99"/>
      <c r="AA939" s="99"/>
      <c r="AB939" s="99"/>
      <c r="AC939" s="4"/>
      <c r="AD939" s="4"/>
      <c r="AE939" s="438"/>
      <c r="AF939" s="4"/>
      <c r="AG939" s="4"/>
      <c r="AH939" s="4"/>
      <c r="AI939" s="7"/>
    </row>
    <row r="940" spans="1:35" ht="12.75" hidden="1">
      <c r="A940" s="85"/>
      <c r="B940" s="50"/>
      <c r="C940" s="2"/>
      <c r="D940" s="82"/>
      <c r="E940" s="4"/>
      <c r="F940" s="4"/>
      <c r="G940" s="4"/>
      <c r="H940" s="4"/>
      <c r="I940" s="4"/>
      <c r="J940" s="4"/>
      <c r="K940" s="4"/>
      <c r="L940" s="4"/>
      <c r="M940" s="4"/>
      <c r="N940" s="96"/>
      <c r="P940" s="39"/>
      <c r="Q940" s="39"/>
      <c r="R940" s="39"/>
      <c r="S940" s="39"/>
      <c r="T940" s="99"/>
      <c r="U940" s="99"/>
      <c r="V940" s="99"/>
      <c r="W940" s="99"/>
      <c r="X940" s="99"/>
      <c r="Y940" s="99"/>
      <c r="Z940" s="99"/>
      <c r="AA940" s="99"/>
      <c r="AB940" s="99"/>
      <c r="AC940" s="4"/>
      <c r="AD940" s="4"/>
      <c r="AE940" s="438"/>
      <c r="AF940" s="4"/>
      <c r="AG940" s="4"/>
      <c r="AH940" s="4"/>
      <c r="AI940" s="7"/>
    </row>
    <row r="941" spans="1:35" ht="12.75" hidden="1">
      <c r="A941" s="85"/>
      <c r="B941" s="50"/>
      <c r="C941" s="28"/>
      <c r="D941" s="82"/>
      <c r="E941" s="4"/>
      <c r="F941" s="4"/>
      <c r="G941" s="4"/>
      <c r="H941" s="4"/>
      <c r="I941" s="4"/>
      <c r="J941" s="4"/>
      <c r="K941" s="4"/>
      <c r="L941" s="4"/>
      <c r="M941" s="4"/>
      <c r="N941" s="96"/>
      <c r="P941" s="39"/>
      <c r="Q941" s="39"/>
      <c r="R941" s="39"/>
      <c r="S941" s="39"/>
      <c r="T941" s="99"/>
      <c r="U941" s="99"/>
      <c r="V941" s="99"/>
      <c r="W941" s="99"/>
      <c r="X941" s="99"/>
      <c r="Y941" s="99"/>
      <c r="Z941" s="99"/>
      <c r="AA941" s="99"/>
      <c r="AB941" s="99"/>
      <c r="AC941" s="4"/>
      <c r="AD941" s="4"/>
      <c r="AE941" s="438"/>
      <c r="AF941" s="4"/>
      <c r="AG941" s="4"/>
      <c r="AH941" s="4"/>
      <c r="AI941" s="7"/>
    </row>
    <row r="942" spans="1:35" ht="12.75" hidden="1">
      <c r="A942" s="85"/>
      <c r="B942" s="50"/>
      <c r="C942" s="28"/>
      <c r="D942" s="82"/>
      <c r="E942" s="4"/>
      <c r="F942" s="4"/>
      <c r="G942" s="4"/>
      <c r="H942" s="4"/>
      <c r="I942" s="4"/>
      <c r="J942" s="4"/>
      <c r="K942" s="4"/>
      <c r="L942" s="4"/>
      <c r="M942" s="4"/>
      <c r="N942" s="96"/>
      <c r="P942" s="39"/>
      <c r="Q942" s="39"/>
      <c r="R942" s="39"/>
      <c r="S942" s="39"/>
      <c r="T942" s="99"/>
      <c r="U942" s="99"/>
      <c r="V942" s="99"/>
      <c r="W942" s="99"/>
      <c r="X942" s="99"/>
      <c r="Y942" s="99"/>
      <c r="Z942" s="99"/>
      <c r="AA942" s="99"/>
      <c r="AB942" s="99"/>
      <c r="AC942" s="4"/>
      <c r="AD942" s="4"/>
      <c r="AE942" s="438"/>
      <c r="AF942" s="4"/>
      <c r="AG942" s="4"/>
      <c r="AH942" s="4"/>
      <c r="AI942" s="7"/>
    </row>
    <row r="943" spans="1:35" ht="12.75" hidden="1">
      <c r="A943" s="85"/>
      <c r="B943" s="50"/>
      <c r="C943" s="2"/>
      <c r="D943" s="82"/>
      <c r="E943" s="4"/>
      <c r="F943" s="4"/>
      <c r="G943" s="4"/>
      <c r="H943" s="4"/>
      <c r="I943" s="4"/>
      <c r="J943" s="4"/>
      <c r="K943" s="4"/>
      <c r="L943" s="4"/>
      <c r="M943" s="4"/>
      <c r="N943" s="96"/>
      <c r="P943" s="39"/>
      <c r="Q943" s="39"/>
      <c r="R943" s="39"/>
      <c r="S943" s="39"/>
      <c r="T943" s="99"/>
      <c r="U943" s="99"/>
      <c r="V943" s="99"/>
      <c r="W943" s="99"/>
      <c r="X943" s="99"/>
      <c r="Y943" s="99"/>
      <c r="Z943" s="99"/>
      <c r="AA943" s="99"/>
      <c r="AB943" s="99"/>
      <c r="AC943" s="4"/>
      <c r="AD943" s="4"/>
      <c r="AE943" s="438"/>
      <c r="AF943" s="4"/>
      <c r="AG943" s="4"/>
      <c r="AH943" s="4"/>
      <c r="AI943" s="7"/>
    </row>
    <row r="944" spans="1:35" ht="12.75" hidden="1">
      <c r="A944" s="85"/>
      <c r="B944" s="50"/>
      <c r="C944" s="2"/>
      <c r="D944" s="82"/>
      <c r="E944" s="4"/>
      <c r="F944" s="4"/>
      <c r="G944" s="4"/>
      <c r="H944" s="4"/>
      <c r="I944" s="4"/>
      <c r="J944" s="4"/>
      <c r="K944" s="4"/>
      <c r="L944" s="4"/>
      <c r="M944" s="4"/>
      <c r="N944" s="96"/>
      <c r="P944" s="39"/>
      <c r="Q944" s="39"/>
      <c r="R944" s="39"/>
      <c r="S944" s="39"/>
      <c r="T944" s="99"/>
      <c r="U944" s="99"/>
      <c r="V944" s="99"/>
      <c r="W944" s="99"/>
      <c r="X944" s="99"/>
      <c r="Y944" s="99"/>
      <c r="Z944" s="99"/>
      <c r="AA944" s="99"/>
      <c r="AB944" s="99"/>
      <c r="AC944" s="4"/>
      <c r="AD944" s="4"/>
      <c r="AE944" s="438"/>
      <c r="AF944" s="4"/>
      <c r="AG944" s="4"/>
      <c r="AH944" s="4"/>
      <c r="AI944" s="7"/>
    </row>
    <row r="945" spans="1:35" ht="12.75" hidden="1">
      <c r="A945" s="85"/>
      <c r="B945" s="50"/>
      <c r="C945" s="2"/>
      <c r="D945" s="82"/>
      <c r="E945" s="4"/>
      <c r="F945" s="4"/>
      <c r="G945" s="4"/>
      <c r="H945" s="4"/>
      <c r="I945" s="4"/>
      <c r="J945" s="4"/>
      <c r="K945" s="4"/>
      <c r="L945" s="4"/>
      <c r="M945" s="4"/>
      <c r="N945" s="96"/>
      <c r="P945" s="39"/>
      <c r="Q945" s="39"/>
      <c r="R945" s="39"/>
      <c r="S945" s="39"/>
      <c r="T945" s="99"/>
      <c r="U945" s="99"/>
      <c r="V945" s="99"/>
      <c r="W945" s="99"/>
      <c r="X945" s="99"/>
      <c r="Y945" s="99"/>
      <c r="Z945" s="99"/>
      <c r="AA945" s="99"/>
      <c r="AB945" s="99"/>
      <c r="AC945" s="4"/>
      <c r="AD945" s="4"/>
      <c r="AE945" s="438"/>
      <c r="AF945" s="4"/>
      <c r="AG945" s="4"/>
      <c r="AH945" s="4"/>
      <c r="AI945" s="7"/>
    </row>
    <row r="946" spans="1:35" ht="12.75" hidden="1">
      <c r="A946" s="85"/>
      <c r="B946" s="50"/>
      <c r="C946" s="2"/>
      <c r="D946" s="82"/>
      <c r="E946" s="4"/>
      <c r="F946" s="4"/>
      <c r="G946" s="4"/>
      <c r="H946" s="4"/>
      <c r="I946" s="4"/>
      <c r="J946" s="4"/>
      <c r="K946" s="4"/>
      <c r="L946" s="4"/>
      <c r="M946" s="4"/>
      <c r="N946" s="96"/>
      <c r="P946" s="39"/>
      <c r="Q946" s="39"/>
      <c r="R946" s="39"/>
      <c r="S946" s="39"/>
      <c r="T946" s="99"/>
      <c r="U946" s="99"/>
      <c r="V946" s="99"/>
      <c r="W946" s="99"/>
      <c r="X946" s="99"/>
      <c r="Y946" s="99"/>
      <c r="Z946" s="99"/>
      <c r="AA946" s="99"/>
      <c r="AB946" s="99"/>
      <c r="AC946" s="4"/>
      <c r="AD946" s="4"/>
      <c r="AE946" s="438"/>
      <c r="AF946" s="4"/>
      <c r="AG946" s="4"/>
      <c r="AH946" s="4"/>
      <c r="AI946" s="7"/>
    </row>
    <row r="947" spans="1:35" ht="12.75" hidden="1">
      <c r="A947" s="85"/>
      <c r="B947" s="50"/>
      <c r="C947" s="2"/>
      <c r="D947" s="82"/>
      <c r="E947" s="4"/>
      <c r="F947" s="4"/>
      <c r="G947" s="4"/>
      <c r="H947" s="4"/>
      <c r="I947" s="4"/>
      <c r="J947" s="4"/>
      <c r="K947" s="4"/>
      <c r="L947" s="4"/>
      <c r="M947" s="4"/>
      <c r="N947" s="96"/>
      <c r="P947" s="39"/>
      <c r="Q947" s="39"/>
      <c r="R947" s="39"/>
      <c r="S947" s="39"/>
      <c r="T947" s="99"/>
      <c r="U947" s="99"/>
      <c r="V947" s="99"/>
      <c r="W947" s="99"/>
      <c r="X947" s="99"/>
      <c r="Y947" s="99"/>
      <c r="Z947" s="99"/>
      <c r="AA947" s="99"/>
      <c r="AB947" s="99"/>
      <c r="AC947" s="4"/>
      <c r="AD947" s="4"/>
      <c r="AE947" s="438"/>
      <c r="AF947" s="4"/>
      <c r="AG947" s="4"/>
      <c r="AH947" s="4"/>
      <c r="AI947" s="7"/>
    </row>
    <row r="948" spans="1:35" ht="12.75" hidden="1">
      <c r="A948" s="85"/>
      <c r="B948" s="50"/>
      <c r="C948" s="2"/>
      <c r="D948" s="82"/>
      <c r="E948" s="4"/>
      <c r="F948" s="4"/>
      <c r="G948" s="4"/>
      <c r="H948" s="4"/>
      <c r="I948" s="4"/>
      <c r="J948" s="4"/>
      <c r="K948" s="4"/>
      <c r="L948" s="4"/>
      <c r="M948" s="4"/>
      <c r="N948" s="96"/>
      <c r="P948" s="39"/>
      <c r="Q948" s="39"/>
      <c r="R948" s="39"/>
      <c r="S948" s="39"/>
      <c r="T948" s="99"/>
      <c r="U948" s="99"/>
      <c r="V948" s="99"/>
      <c r="W948" s="99"/>
      <c r="X948" s="99"/>
      <c r="Y948" s="99"/>
      <c r="Z948" s="99"/>
      <c r="AA948" s="99"/>
      <c r="AB948" s="99"/>
      <c r="AC948" s="4"/>
      <c r="AD948" s="4"/>
      <c r="AE948" s="438"/>
      <c r="AF948" s="4"/>
      <c r="AG948" s="4"/>
      <c r="AH948" s="4"/>
      <c r="AI948" s="7"/>
    </row>
    <row r="949" spans="1:35" ht="12.75" hidden="1">
      <c r="A949" s="85"/>
      <c r="B949" s="50"/>
      <c r="C949" s="2"/>
      <c r="D949" s="82"/>
      <c r="E949" s="4"/>
      <c r="F949" s="4"/>
      <c r="G949" s="4"/>
      <c r="H949" s="4"/>
      <c r="I949" s="4"/>
      <c r="J949" s="4"/>
      <c r="K949" s="4"/>
      <c r="L949" s="4"/>
      <c r="M949" s="4"/>
      <c r="N949" s="96"/>
      <c r="P949" s="39"/>
      <c r="Q949" s="39"/>
      <c r="R949" s="39"/>
      <c r="S949" s="39"/>
      <c r="T949" s="99"/>
      <c r="U949" s="99"/>
      <c r="V949" s="99"/>
      <c r="W949" s="99"/>
      <c r="X949" s="99"/>
      <c r="Y949" s="99"/>
      <c r="Z949" s="99"/>
      <c r="AA949" s="99"/>
      <c r="AB949" s="99"/>
      <c r="AC949" s="4"/>
      <c r="AD949" s="4"/>
      <c r="AE949" s="438"/>
      <c r="AF949" s="4"/>
      <c r="AG949" s="4"/>
      <c r="AH949" s="4"/>
      <c r="AI949" s="7"/>
    </row>
    <row r="950" spans="1:35" ht="12.75" hidden="1">
      <c r="A950" s="85"/>
      <c r="B950" s="50"/>
      <c r="C950" s="2"/>
      <c r="D950" s="82"/>
      <c r="E950" s="4"/>
      <c r="F950" s="4"/>
      <c r="G950" s="4"/>
      <c r="H950" s="4"/>
      <c r="I950" s="4"/>
      <c r="J950" s="4"/>
      <c r="K950" s="4"/>
      <c r="L950" s="4"/>
      <c r="M950" s="4"/>
      <c r="N950" s="96"/>
      <c r="P950" s="39"/>
      <c r="Q950" s="39"/>
      <c r="R950" s="39"/>
      <c r="S950" s="39"/>
      <c r="T950" s="99"/>
      <c r="U950" s="99"/>
      <c r="V950" s="99"/>
      <c r="W950" s="99"/>
      <c r="X950" s="99"/>
      <c r="Y950" s="99"/>
      <c r="Z950" s="99"/>
      <c r="AA950" s="99"/>
      <c r="AB950" s="99"/>
      <c r="AC950" s="4"/>
      <c r="AD950" s="4"/>
      <c r="AE950" s="438"/>
      <c r="AF950" s="4"/>
      <c r="AG950" s="4"/>
      <c r="AH950" s="4"/>
      <c r="AI950" s="7"/>
    </row>
    <row r="951" spans="1:35" ht="12.75" hidden="1">
      <c r="A951" s="85"/>
      <c r="B951" s="50"/>
      <c r="C951" s="2"/>
      <c r="D951" s="82"/>
      <c r="E951" s="4"/>
      <c r="F951" s="4"/>
      <c r="G951" s="4"/>
      <c r="H951" s="4"/>
      <c r="I951" s="4"/>
      <c r="J951" s="4"/>
      <c r="K951" s="4"/>
      <c r="L951" s="4"/>
      <c r="M951" s="4"/>
      <c r="N951" s="96"/>
      <c r="P951" s="39"/>
      <c r="Q951" s="39"/>
      <c r="R951" s="39"/>
      <c r="S951" s="39"/>
      <c r="T951" s="99"/>
      <c r="U951" s="99"/>
      <c r="V951" s="99"/>
      <c r="W951" s="99"/>
      <c r="X951" s="99"/>
      <c r="Y951" s="99"/>
      <c r="Z951" s="99"/>
      <c r="AA951" s="99"/>
      <c r="AB951" s="99"/>
      <c r="AC951" s="4"/>
      <c r="AD951" s="4"/>
      <c r="AE951" s="438"/>
      <c r="AF951" s="4"/>
      <c r="AG951" s="4"/>
      <c r="AH951" s="4"/>
      <c r="AI951" s="7"/>
    </row>
    <row r="952" spans="1:35" ht="12.75" hidden="1">
      <c r="A952" s="85"/>
      <c r="B952" s="50"/>
      <c r="C952" s="2"/>
      <c r="D952" s="82"/>
      <c r="E952" s="4"/>
      <c r="F952" s="4"/>
      <c r="G952" s="4"/>
      <c r="H952" s="4"/>
      <c r="I952" s="4"/>
      <c r="J952" s="4"/>
      <c r="K952" s="4"/>
      <c r="L952" s="4"/>
      <c r="M952" s="4"/>
      <c r="N952" s="96"/>
      <c r="P952" s="39"/>
      <c r="Q952" s="39"/>
      <c r="R952" s="39"/>
      <c r="S952" s="39"/>
      <c r="T952" s="99"/>
      <c r="U952" s="99"/>
      <c r="V952" s="99"/>
      <c r="W952" s="99"/>
      <c r="X952" s="99"/>
      <c r="Y952" s="99"/>
      <c r="Z952" s="99"/>
      <c r="AA952" s="99"/>
      <c r="AB952" s="99"/>
      <c r="AC952" s="4"/>
      <c r="AD952" s="4"/>
      <c r="AE952" s="438"/>
      <c r="AF952" s="4"/>
      <c r="AG952" s="4"/>
      <c r="AH952" s="4"/>
      <c r="AI952" s="7"/>
    </row>
    <row r="953" spans="1:35" ht="14.25" customHeight="1" hidden="1">
      <c r="A953" s="85"/>
      <c r="B953" s="50"/>
      <c r="C953" s="28"/>
      <c r="D953" s="82"/>
      <c r="E953" s="4"/>
      <c r="F953" s="4"/>
      <c r="G953" s="4"/>
      <c r="H953" s="4"/>
      <c r="I953" s="4"/>
      <c r="J953" s="4"/>
      <c r="K953" s="4"/>
      <c r="L953" s="4"/>
      <c r="M953" s="4"/>
      <c r="N953" s="96"/>
      <c r="P953" s="39"/>
      <c r="Q953" s="39"/>
      <c r="R953" s="39"/>
      <c r="S953" s="39"/>
      <c r="T953" s="99"/>
      <c r="U953" s="99"/>
      <c r="V953" s="99"/>
      <c r="W953" s="99"/>
      <c r="X953" s="99"/>
      <c r="Y953" s="99"/>
      <c r="Z953" s="99"/>
      <c r="AA953" s="99"/>
      <c r="AB953" s="99"/>
      <c r="AC953" s="4"/>
      <c r="AD953" s="4"/>
      <c r="AE953" s="438"/>
      <c r="AF953" s="4"/>
      <c r="AG953" s="4"/>
      <c r="AH953" s="4"/>
      <c r="AI953" s="7"/>
    </row>
    <row r="954" spans="1:35" s="32" customFormat="1" ht="15.75" customHeight="1" hidden="1">
      <c r="A954" s="88"/>
      <c r="B954" s="49"/>
      <c r="C954" s="358"/>
      <c r="D954" s="353"/>
      <c r="E954" s="349"/>
      <c r="F954" s="349"/>
      <c r="G954" s="349"/>
      <c r="H954" s="349"/>
      <c r="I954" s="349"/>
      <c r="J954" s="349"/>
      <c r="K954" s="349"/>
      <c r="L954" s="349"/>
      <c r="M954" s="349"/>
      <c r="N954" s="353"/>
      <c r="O954" s="349"/>
      <c r="P954" s="349"/>
      <c r="Q954" s="349"/>
      <c r="R954" s="349"/>
      <c r="S954" s="349"/>
      <c r="T954" s="353"/>
      <c r="U954" s="353"/>
      <c r="V954" s="353"/>
      <c r="W954" s="353"/>
      <c r="X954" s="353"/>
      <c r="Y954" s="353"/>
      <c r="Z954" s="353"/>
      <c r="AA954" s="353"/>
      <c r="AB954" s="353"/>
      <c r="AC954" s="349"/>
      <c r="AD954" s="349"/>
      <c r="AE954" s="439"/>
      <c r="AF954" s="349"/>
      <c r="AG954" s="349"/>
      <c r="AH954" s="349"/>
      <c r="AI954" s="57"/>
    </row>
    <row r="955" spans="1:35" s="67" customFormat="1" ht="31.5" customHeight="1" hidden="1">
      <c r="A955" s="85"/>
      <c r="B955" s="50"/>
      <c r="C955" s="2"/>
      <c r="D955" s="83"/>
      <c r="E955" s="59"/>
      <c r="F955" s="59"/>
      <c r="G955" s="59"/>
      <c r="H955" s="59"/>
      <c r="I955" s="59"/>
      <c r="J955" s="59"/>
      <c r="K955" s="59"/>
      <c r="L955" s="59"/>
      <c r="M955" s="59"/>
      <c r="N955" s="97"/>
      <c r="P955" s="61"/>
      <c r="Q955" s="61"/>
      <c r="R955" s="61"/>
      <c r="S955" s="61"/>
      <c r="T955" s="98"/>
      <c r="U955" s="98"/>
      <c r="V955" s="98"/>
      <c r="W955" s="98"/>
      <c r="X955" s="98"/>
      <c r="Y955" s="98"/>
      <c r="Z955" s="98"/>
      <c r="AA955" s="98"/>
      <c r="AB955" s="98"/>
      <c r="AC955" s="59"/>
      <c r="AD955" s="59"/>
      <c r="AE955" s="441"/>
      <c r="AF955" s="59"/>
      <c r="AG955" s="59"/>
      <c r="AH955" s="59"/>
      <c r="AI955" s="66"/>
    </row>
    <row r="956" spans="1:35" ht="12.75" hidden="1">
      <c r="A956" s="85"/>
      <c r="B956" s="50"/>
      <c r="C956" s="28"/>
      <c r="D956" s="82"/>
      <c r="E956" s="4"/>
      <c r="F956" s="4"/>
      <c r="G956" s="4"/>
      <c r="H956" s="4"/>
      <c r="I956" s="4"/>
      <c r="J956" s="4"/>
      <c r="K956" s="4"/>
      <c r="L956" s="4"/>
      <c r="M956" s="4"/>
      <c r="N956" s="96"/>
      <c r="P956" s="39"/>
      <c r="Q956" s="39"/>
      <c r="R956" s="39"/>
      <c r="S956" s="39"/>
      <c r="T956" s="99"/>
      <c r="U956" s="99"/>
      <c r="V956" s="99"/>
      <c r="W956" s="99"/>
      <c r="X956" s="99"/>
      <c r="Y956" s="99"/>
      <c r="Z956" s="99"/>
      <c r="AA956" s="99"/>
      <c r="AB956" s="99"/>
      <c r="AC956" s="4"/>
      <c r="AD956" s="4"/>
      <c r="AE956" s="438"/>
      <c r="AF956" s="4"/>
      <c r="AG956" s="4"/>
      <c r="AH956" s="4"/>
      <c r="AI956" s="7"/>
    </row>
    <row r="957" spans="1:35" ht="12.75" hidden="1">
      <c r="A957" s="85"/>
      <c r="B957" s="50"/>
      <c r="C957" s="28"/>
      <c r="D957" s="82"/>
      <c r="E957" s="4"/>
      <c r="F957" s="4"/>
      <c r="G957" s="4"/>
      <c r="H957" s="4"/>
      <c r="I957" s="4"/>
      <c r="J957" s="4"/>
      <c r="K957" s="4"/>
      <c r="L957" s="4"/>
      <c r="M957" s="4"/>
      <c r="N957" s="96"/>
      <c r="P957" s="39"/>
      <c r="Q957" s="39"/>
      <c r="R957" s="39"/>
      <c r="S957" s="39"/>
      <c r="T957" s="99"/>
      <c r="U957" s="99"/>
      <c r="V957" s="99"/>
      <c r="W957" s="99"/>
      <c r="X957" s="99"/>
      <c r="Y957" s="99"/>
      <c r="Z957" s="99"/>
      <c r="AA957" s="99"/>
      <c r="AB957" s="99"/>
      <c r="AC957" s="4"/>
      <c r="AD957" s="4"/>
      <c r="AE957" s="438"/>
      <c r="AF957" s="4"/>
      <c r="AG957" s="4"/>
      <c r="AH957" s="4"/>
      <c r="AI957" s="7"/>
    </row>
    <row r="958" spans="1:35" ht="12.75" hidden="1">
      <c r="A958" s="85"/>
      <c r="B958" s="50"/>
      <c r="C958" s="28"/>
      <c r="D958" s="82"/>
      <c r="E958" s="4"/>
      <c r="F958" s="4"/>
      <c r="G958" s="4"/>
      <c r="H958" s="4"/>
      <c r="I958" s="4"/>
      <c r="J958" s="4"/>
      <c r="K958" s="4"/>
      <c r="L958" s="4"/>
      <c r="M958" s="4"/>
      <c r="N958" s="96"/>
      <c r="P958" s="39"/>
      <c r="Q958" s="39"/>
      <c r="R958" s="39"/>
      <c r="S958" s="39"/>
      <c r="T958" s="99"/>
      <c r="U958" s="99"/>
      <c r="V958" s="99"/>
      <c r="W958" s="99"/>
      <c r="X958" s="99"/>
      <c r="Y958" s="99"/>
      <c r="Z958" s="99"/>
      <c r="AA958" s="99"/>
      <c r="AB958" s="99"/>
      <c r="AC958" s="4"/>
      <c r="AD958" s="4"/>
      <c r="AE958" s="438"/>
      <c r="AF958" s="4"/>
      <c r="AG958" s="4"/>
      <c r="AH958" s="4"/>
      <c r="AI958" s="7"/>
    </row>
    <row r="959" spans="1:35" ht="12.75" hidden="1">
      <c r="A959" s="85"/>
      <c r="B959" s="50"/>
      <c r="C959" s="28"/>
      <c r="D959" s="82"/>
      <c r="E959" s="4"/>
      <c r="F959" s="4"/>
      <c r="G959" s="4"/>
      <c r="H959" s="4"/>
      <c r="I959" s="4"/>
      <c r="J959" s="4"/>
      <c r="K959" s="4"/>
      <c r="L959" s="4"/>
      <c r="M959" s="4"/>
      <c r="N959" s="96"/>
      <c r="P959" s="39"/>
      <c r="Q959" s="39"/>
      <c r="R959" s="39"/>
      <c r="S959" s="39"/>
      <c r="T959" s="99"/>
      <c r="U959" s="99"/>
      <c r="V959" s="99"/>
      <c r="W959" s="99"/>
      <c r="X959" s="99"/>
      <c r="Y959" s="99"/>
      <c r="Z959" s="99"/>
      <c r="AA959" s="99"/>
      <c r="AB959" s="99"/>
      <c r="AC959" s="4"/>
      <c r="AD959" s="4"/>
      <c r="AE959" s="438"/>
      <c r="AF959" s="4"/>
      <c r="AG959" s="4"/>
      <c r="AH959" s="4"/>
      <c r="AI959" s="7"/>
    </row>
    <row r="960" spans="1:35" ht="12.75" hidden="1">
      <c r="A960" s="85"/>
      <c r="B960" s="50"/>
      <c r="C960" s="28"/>
      <c r="D960" s="82"/>
      <c r="E960" s="4"/>
      <c r="F960" s="4"/>
      <c r="G960" s="4"/>
      <c r="H960" s="4"/>
      <c r="I960" s="4"/>
      <c r="J960" s="4"/>
      <c r="K960" s="4"/>
      <c r="L960" s="4"/>
      <c r="M960" s="4"/>
      <c r="N960" s="96"/>
      <c r="P960" s="39"/>
      <c r="Q960" s="39"/>
      <c r="R960" s="39"/>
      <c r="S960" s="39"/>
      <c r="T960" s="99"/>
      <c r="U960" s="99"/>
      <c r="V960" s="99"/>
      <c r="W960" s="99"/>
      <c r="X960" s="99"/>
      <c r="Y960" s="99"/>
      <c r="Z960" s="99"/>
      <c r="AA960" s="99"/>
      <c r="AB960" s="99"/>
      <c r="AC960" s="4"/>
      <c r="AD960" s="4"/>
      <c r="AE960" s="438"/>
      <c r="AF960" s="4"/>
      <c r="AG960" s="4"/>
      <c r="AH960" s="4"/>
      <c r="AI960" s="7"/>
    </row>
    <row r="961" spans="1:35" ht="12.75" hidden="1">
      <c r="A961" s="85"/>
      <c r="B961" s="50"/>
      <c r="C961" s="28"/>
      <c r="D961" s="82"/>
      <c r="E961" s="4"/>
      <c r="F961" s="4"/>
      <c r="G961" s="4"/>
      <c r="H961" s="4"/>
      <c r="I961" s="4"/>
      <c r="J961" s="4"/>
      <c r="K961" s="4"/>
      <c r="L961" s="4"/>
      <c r="M961" s="4"/>
      <c r="N961" s="96"/>
      <c r="P961" s="39"/>
      <c r="Q961" s="39"/>
      <c r="R961" s="39"/>
      <c r="S961" s="39"/>
      <c r="T961" s="99"/>
      <c r="U961" s="99"/>
      <c r="V961" s="99"/>
      <c r="W961" s="99"/>
      <c r="X961" s="99"/>
      <c r="Y961" s="99"/>
      <c r="Z961" s="99"/>
      <c r="AA961" s="99"/>
      <c r="AB961" s="99"/>
      <c r="AC961" s="4"/>
      <c r="AD961" s="4"/>
      <c r="AE961" s="438"/>
      <c r="AF961" s="4"/>
      <c r="AG961" s="4"/>
      <c r="AH961" s="4"/>
      <c r="AI961" s="7"/>
    </row>
    <row r="962" spans="1:35" ht="12.75" hidden="1">
      <c r="A962" s="85"/>
      <c r="B962" s="50"/>
      <c r="C962" s="28"/>
      <c r="D962" s="82"/>
      <c r="E962" s="4"/>
      <c r="F962" s="4"/>
      <c r="G962" s="4"/>
      <c r="H962" s="4"/>
      <c r="I962" s="4"/>
      <c r="J962" s="4"/>
      <c r="K962" s="4"/>
      <c r="L962" s="4"/>
      <c r="M962" s="4"/>
      <c r="N962" s="96"/>
      <c r="P962" s="39"/>
      <c r="Q962" s="39"/>
      <c r="R962" s="39"/>
      <c r="S962" s="39"/>
      <c r="T962" s="99"/>
      <c r="U962" s="99"/>
      <c r="V962" s="99"/>
      <c r="W962" s="99"/>
      <c r="X962" s="99"/>
      <c r="Y962" s="99"/>
      <c r="Z962" s="99"/>
      <c r="AA962" s="99"/>
      <c r="AB962" s="99"/>
      <c r="AC962" s="4"/>
      <c r="AD962" s="4"/>
      <c r="AE962" s="438"/>
      <c r="AF962" s="4"/>
      <c r="AG962" s="4"/>
      <c r="AH962" s="4"/>
      <c r="AI962" s="7"/>
    </row>
    <row r="963" spans="1:35" ht="12.75" hidden="1">
      <c r="A963" s="85"/>
      <c r="B963" s="50"/>
      <c r="C963" s="28"/>
      <c r="D963" s="82"/>
      <c r="E963" s="4"/>
      <c r="F963" s="4"/>
      <c r="G963" s="4"/>
      <c r="H963" s="4"/>
      <c r="I963" s="4"/>
      <c r="J963" s="4"/>
      <c r="K963" s="4"/>
      <c r="L963" s="4"/>
      <c r="M963" s="4"/>
      <c r="N963" s="96"/>
      <c r="P963" s="39"/>
      <c r="Q963" s="39"/>
      <c r="R963" s="39"/>
      <c r="S963" s="39"/>
      <c r="T963" s="99"/>
      <c r="U963" s="99"/>
      <c r="V963" s="99"/>
      <c r="W963" s="99"/>
      <c r="X963" s="99"/>
      <c r="Y963" s="99"/>
      <c r="Z963" s="99"/>
      <c r="AA963" s="99"/>
      <c r="AB963" s="99"/>
      <c r="AC963" s="4"/>
      <c r="AD963" s="4"/>
      <c r="AE963" s="438"/>
      <c r="AF963" s="4"/>
      <c r="AG963" s="4"/>
      <c r="AH963" s="4"/>
      <c r="AI963" s="7"/>
    </row>
    <row r="964" spans="1:35" ht="12.75" hidden="1">
      <c r="A964" s="85"/>
      <c r="B964" s="50"/>
      <c r="C964" s="28"/>
      <c r="D964" s="82"/>
      <c r="E964" s="4"/>
      <c r="F964" s="4"/>
      <c r="G964" s="4"/>
      <c r="H964" s="4"/>
      <c r="I964" s="4"/>
      <c r="J964" s="4"/>
      <c r="K964" s="4"/>
      <c r="L964" s="4"/>
      <c r="M964" s="4"/>
      <c r="N964" s="96"/>
      <c r="P964" s="39"/>
      <c r="Q964" s="39"/>
      <c r="R964" s="39"/>
      <c r="S964" s="39"/>
      <c r="T964" s="99"/>
      <c r="U964" s="99"/>
      <c r="V964" s="99"/>
      <c r="W964" s="99"/>
      <c r="X964" s="99"/>
      <c r="Y964" s="99"/>
      <c r="Z964" s="99"/>
      <c r="AA964" s="99"/>
      <c r="AB964" s="99"/>
      <c r="AC964" s="4"/>
      <c r="AD964" s="4"/>
      <c r="AE964" s="438"/>
      <c r="AF964" s="4"/>
      <c r="AG964" s="4"/>
      <c r="AH964" s="4"/>
      <c r="AI964" s="7"/>
    </row>
    <row r="965" spans="1:35" ht="12.75" hidden="1">
      <c r="A965" s="85"/>
      <c r="B965" s="50"/>
      <c r="C965" s="28"/>
      <c r="D965" s="82"/>
      <c r="E965" s="4"/>
      <c r="F965" s="4"/>
      <c r="G965" s="4"/>
      <c r="H965" s="4"/>
      <c r="I965" s="4"/>
      <c r="J965" s="4"/>
      <c r="K965" s="4"/>
      <c r="L965" s="4"/>
      <c r="M965" s="4"/>
      <c r="N965" s="96"/>
      <c r="P965" s="39"/>
      <c r="Q965" s="39"/>
      <c r="R965" s="39"/>
      <c r="S965" s="39"/>
      <c r="T965" s="99"/>
      <c r="U965" s="99"/>
      <c r="V965" s="99"/>
      <c r="W965" s="99"/>
      <c r="X965" s="99"/>
      <c r="Y965" s="99"/>
      <c r="Z965" s="99"/>
      <c r="AA965" s="99"/>
      <c r="AB965" s="99"/>
      <c r="AC965" s="4"/>
      <c r="AD965" s="4"/>
      <c r="AE965" s="438"/>
      <c r="AF965" s="4"/>
      <c r="AG965" s="4"/>
      <c r="AH965" s="4"/>
      <c r="AI965" s="7"/>
    </row>
    <row r="966" spans="1:35" ht="12.75" hidden="1">
      <c r="A966" s="85"/>
      <c r="B966" s="50"/>
      <c r="C966" s="28"/>
      <c r="D966" s="82"/>
      <c r="E966" s="4"/>
      <c r="F966" s="4"/>
      <c r="G966" s="4"/>
      <c r="H966" s="4"/>
      <c r="I966" s="4"/>
      <c r="J966" s="4"/>
      <c r="K966" s="4"/>
      <c r="L966" s="4"/>
      <c r="M966" s="4"/>
      <c r="N966" s="96"/>
      <c r="P966" s="39"/>
      <c r="Q966" s="39"/>
      <c r="R966" s="39"/>
      <c r="S966" s="39"/>
      <c r="T966" s="99"/>
      <c r="U966" s="99"/>
      <c r="V966" s="99"/>
      <c r="W966" s="99"/>
      <c r="X966" s="99"/>
      <c r="Y966" s="99"/>
      <c r="Z966" s="99"/>
      <c r="AA966" s="99"/>
      <c r="AB966" s="99"/>
      <c r="AC966" s="4"/>
      <c r="AD966" s="4"/>
      <c r="AE966" s="438"/>
      <c r="AF966" s="4"/>
      <c r="AG966" s="4"/>
      <c r="AH966" s="4"/>
      <c r="AI966" s="7"/>
    </row>
    <row r="967" spans="1:35" ht="12.75" hidden="1">
      <c r="A967" s="85"/>
      <c r="B967" s="50"/>
      <c r="C967" s="28"/>
      <c r="D967" s="82"/>
      <c r="E967" s="4"/>
      <c r="F967" s="4"/>
      <c r="G967" s="4"/>
      <c r="H967" s="4"/>
      <c r="I967" s="4"/>
      <c r="J967" s="4"/>
      <c r="K967" s="4"/>
      <c r="L967" s="4"/>
      <c r="M967" s="4"/>
      <c r="N967" s="96"/>
      <c r="P967" s="39"/>
      <c r="Q967" s="39"/>
      <c r="R967" s="39"/>
      <c r="S967" s="39"/>
      <c r="T967" s="99"/>
      <c r="U967" s="99"/>
      <c r="V967" s="99"/>
      <c r="W967" s="99"/>
      <c r="X967" s="99"/>
      <c r="Y967" s="99"/>
      <c r="Z967" s="99"/>
      <c r="AA967" s="99"/>
      <c r="AB967" s="99"/>
      <c r="AC967" s="4"/>
      <c r="AD967" s="4"/>
      <c r="AE967" s="438"/>
      <c r="AF967" s="4"/>
      <c r="AG967" s="4"/>
      <c r="AH967" s="4"/>
      <c r="AI967" s="7"/>
    </row>
    <row r="968" spans="1:35" ht="12.75" hidden="1">
      <c r="A968" s="85"/>
      <c r="B968" s="50"/>
      <c r="C968" s="28"/>
      <c r="D968" s="82"/>
      <c r="E968" s="4"/>
      <c r="F968" s="4"/>
      <c r="G968" s="4"/>
      <c r="H968" s="4"/>
      <c r="I968" s="4"/>
      <c r="J968" s="4"/>
      <c r="K968" s="4"/>
      <c r="L968" s="4"/>
      <c r="M968" s="4"/>
      <c r="N968" s="96"/>
      <c r="P968" s="39"/>
      <c r="Q968" s="39"/>
      <c r="R968" s="39"/>
      <c r="S968" s="39"/>
      <c r="T968" s="99"/>
      <c r="U968" s="99"/>
      <c r="V968" s="99"/>
      <c r="W968" s="99"/>
      <c r="X968" s="99"/>
      <c r="Y968" s="99"/>
      <c r="Z968" s="99"/>
      <c r="AA968" s="99"/>
      <c r="AB968" s="99"/>
      <c r="AC968" s="4"/>
      <c r="AD968" s="4"/>
      <c r="AE968" s="438"/>
      <c r="AF968" s="4"/>
      <c r="AG968" s="4"/>
      <c r="AH968" s="4"/>
      <c r="AI968" s="7"/>
    </row>
    <row r="969" spans="1:35" s="32" customFormat="1" ht="22.5" customHeight="1" hidden="1">
      <c r="A969" s="88"/>
      <c r="B969" s="49"/>
      <c r="C969" s="348"/>
      <c r="D969" s="353"/>
      <c r="E969" s="349"/>
      <c r="F969" s="349"/>
      <c r="G969" s="349"/>
      <c r="H969" s="349"/>
      <c r="I969" s="349"/>
      <c r="J969" s="349"/>
      <c r="K969" s="349"/>
      <c r="L969" s="349"/>
      <c r="M969" s="349"/>
      <c r="N969" s="353"/>
      <c r="O969" s="349"/>
      <c r="P969" s="349"/>
      <c r="Q969" s="349"/>
      <c r="R969" s="349"/>
      <c r="S969" s="349"/>
      <c r="T969" s="353"/>
      <c r="U969" s="353"/>
      <c r="V969" s="353"/>
      <c r="W969" s="353"/>
      <c r="X969" s="353"/>
      <c r="Y969" s="353"/>
      <c r="Z969" s="353"/>
      <c r="AA969" s="353"/>
      <c r="AB969" s="353"/>
      <c r="AC969" s="349"/>
      <c r="AD969" s="349"/>
      <c r="AE969" s="439"/>
      <c r="AF969" s="349"/>
      <c r="AG969" s="349"/>
      <c r="AH969" s="349"/>
      <c r="AI969" s="57"/>
    </row>
    <row r="970" spans="1:35" s="76" customFormat="1" ht="34.5" customHeight="1" hidden="1">
      <c r="A970" s="85"/>
      <c r="B970" s="50"/>
      <c r="C970" s="28"/>
      <c r="D970" s="93"/>
      <c r="E970" s="74"/>
      <c r="F970" s="74"/>
      <c r="G970" s="74"/>
      <c r="H970" s="74"/>
      <c r="I970" s="74"/>
      <c r="J970" s="59"/>
      <c r="K970" s="74"/>
      <c r="L970" s="74"/>
      <c r="M970" s="74"/>
      <c r="N970" s="93"/>
      <c r="O970" s="75"/>
      <c r="P970" s="74"/>
      <c r="Q970" s="74"/>
      <c r="R970" s="74"/>
      <c r="S970" s="74"/>
      <c r="T970" s="93"/>
      <c r="U970" s="93"/>
      <c r="V970" s="93"/>
      <c r="W970" s="93"/>
      <c r="X970" s="93"/>
      <c r="Y970" s="93"/>
      <c r="Z970" s="93"/>
      <c r="AA970" s="93"/>
      <c r="AB970" s="93"/>
      <c r="AC970" s="59"/>
      <c r="AD970" s="59"/>
      <c r="AE970" s="441"/>
      <c r="AF970" s="74"/>
      <c r="AG970" s="74"/>
      <c r="AH970" s="74"/>
      <c r="AI970" s="75"/>
    </row>
    <row r="971" spans="1:35" s="11" customFormat="1" ht="12.75" customHeight="1" hidden="1">
      <c r="A971" s="90"/>
      <c r="B971" s="48"/>
      <c r="C971" s="28"/>
      <c r="D971" s="94"/>
      <c r="E971" s="12"/>
      <c r="F971" s="12"/>
      <c r="G971" s="12"/>
      <c r="H971" s="12"/>
      <c r="I971" s="12"/>
      <c r="J971" s="59"/>
      <c r="K971" s="12"/>
      <c r="L971" s="12"/>
      <c r="M971" s="12"/>
      <c r="N971" s="94"/>
      <c r="O971" s="58"/>
      <c r="P971" s="12"/>
      <c r="Q971" s="12"/>
      <c r="R971" s="12"/>
      <c r="S971" s="12"/>
      <c r="T971" s="94"/>
      <c r="U971" s="94"/>
      <c r="V971" s="94"/>
      <c r="W971" s="94"/>
      <c r="X971" s="94"/>
      <c r="Y971" s="94"/>
      <c r="Z971" s="94"/>
      <c r="AA971" s="94"/>
      <c r="AB971" s="94"/>
      <c r="AC971" s="59"/>
      <c r="AD971" s="59"/>
      <c r="AE971" s="441"/>
      <c r="AF971" s="12"/>
      <c r="AG971" s="12"/>
      <c r="AH971" s="12"/>
      <c r="AI971" s="58"/>
    </row>
    <row r="972" spans="1:35" ht="27" customHeight="1" hidden="1">
      <c r="A972" s="85"/>
      <c r="B972" s="50"/>
      <c r="C972" s="28"/>
      <c r="D972" s="82"/>
      <c r="E972" s="4"/>
      <c r="F972" s="4"/>
      <c r="G972" s="4"/>
      <c r="H972" s="4"/>
      <c r="I972" s="4"/>
      <c r="J972" s="59"/>
      <c r="K972" s="59"/>
      <c r="L972" s="59"/>
      <c r="M972" s="4"/>
      <c r="N972" s="97"/>
      <c r="O972" s="60"/>
      <c r="P972" s="61"/>
      <c r="Q972" s="61"/>
      <c r="R972" s="61"/>
      <c r="S972" s="61"/>
      <c r="T972" s="98"/>
      <c r="U972" s="98"/>
      <c r="V972" s="98"/>
      <c r="W972" s="98"/>
      <c r="X972" s="98"/>
      <c r="Y972" s="98"/>
      <c r="Z972" s="98"/>
      <c r="AA972" s="98"/>
      <c r="AB972" s="98"/>
      <c r="AC972" s="59"/>
      <c r="AD972" s="59"/>
      <c r="AE972" s="441"/>
      <c r="AF972" s="59"/>
      <c r="AG972" s="59"/>
      <c r="AH972" s="4"/>
      <c r="AI972" s="7"/>
    </row>
    <row r="973" spans="1:35" ht="12.75" hidden="1">
      <c r="A973" s="85"/>
      <c r="B973" s="50"/>
      <c r="C973" s="2"/>
      <c r="D973" s="82"/>
      <c r="E973" s="4"/>
      <c r="F973" s="4"/>
      <c r="G973" s="4"/>
      <c r="H973" s="4"/>
      <c r="I973" s="4"/>
      <c r="J973" s="4"/>
      <c r="K973" s="4"/>
      <c r="L973" s="4"/>
      <c r="M973" s="4"/>
      <c r="N973" s="96"/>
      <c r="P973" s="39"/>
      <c r="Q973" s="39"/>
      <c r="R973" s="39"/>
      <c r="S973" s="39"/>
      <c r="T973" s="99"/>
      <c r="U973" s="99"/>
      <c r="V973" s="99"/>
      <c r="W973" s="99"/>
      <c r="X973" s="99"/>
      <c r="Y973" s="99"/>
      <c r="Z973" s="99"/>
      <c r="AA973" s="99"/>
      <c r="AB973" s="99"/>
      <c r="AC973" s="4"/>
      <c r="AD973" s="4"/>
      <c r="AE973" s="438"/>
      <c r="AF973" s="4"/>
      <c r="AG973" s="4"/>
      <c r="AH973" s="4"/>
      <c r="AI973" s="7"/>
    </row>
    <row r="974" spans="1:35" s="32" customFormat="1" ht="12.75" hidden="1">
      <c r="A974" s="88"/>
      <c r="B974" s="49"/>
      <c r="C974" s="348"/>
      <c r="D974" s="353"/>
      <c r="E974" s="349"/>
      <c r="F974" s="349"/>
      <c r="G974" s="349"/>
      <c r="H974" s="349"/>
      <c r="I974" s="349"/>
      <c r="J974" s="349"/>
      <c r="K974" s="349"/>
      <c r="L974" s="349"/>
      <c r="M974" s="349"/>
      <c r="N974" s="96"/>
      <c r="P974" s="39"/>
      <c r="Q974" s="39"/>
      <c r="R974" s="39"/>
      <c r="S974" s="39"/>
      <c r="T974" s="99"/>
      <c r="U974" s="99"/>
      <c r="V974" s="99"/>
      <c r="W974" s="99"/>
      <c r="X974" s="99"/>
      <c r="Y974" s="99"/>
      <c r="Z974" s="99"/>
      <c r="AA974" s="99"/>
      <c r="AB974" s="99"/>
      <c r="AC974" s="349"/>
      <c r="AD974" s="349"/>
      <c r="AE974" s="439"/>
      <c r="AF974" s="349"/>
      <c r="AG974" s="349"/>
      <c r="AH974" s="349"/>
      <c r="AI974" s="57"/>
    </row>
    <row r="975" spans="1:35" ht="12.75" hidden="1">
      <c r="A975" s="85"/>
      <c r="B975" s="50"/>
      <c r="C975" s="28"/>
      <c r="D975" s="82"/>
      <c r="E975" s="4"/>
      <c r="F975" s="4"/>
      <c r="G975" s="4"/>
      <c r="H975" s="4"/>
      <c r="I975" s="4"/>
      <c r="J975" s="4"/>
      <c r="K975" s="4"/>
      <c r="L975" s="4"/>
      <c r="M975" s="4"/>
      <c r="N975" s="96"/>
      <c r="P975" s="39"/>
      <c r="Q975" s="39"/>
      <c r="R975" s="39"/>
      <c r="S975" s="39"/>
      <c r="T975" s="99"/>
      <c r="U975" s="99"/>
      <c r="V975" s="99"/>
      <c r="W975" s="99"/>
      <c r="X975" s="99"/>
      <c r="Y975" s="99"/>
      <c r="Z975" s="99"/>
      <c r="AA975" s="99"/>
      <c r="AB975" s="99"/>
      <c r="AC975" s="4"/>
      <c r="AD975" s="4"/>
      <c r="AE975" s="438"/>
      <c r="AF975" s="4"/>
      <c r="AG975" s="4"/>
      <c r="AH975" s="4"/>
      <c r="AI975" s="7"/>
    </row>
    <row r="976" spans="1:35" ht="12.75" hidden="1">
      <c r="A976" s="85"/>
      <c r="B976" s="50"/>
      <c r="C976" s="28"/>
      <c r="D976" s="82"/>
      <c r="E976" s="4"/>
      <c r="F976" s="4"/>
      <c r="G976" s="4"/>
      <c r="H976" s="4"/>
      <c r="I976" s="4"/>
      <c r="J976" s="4"/>
      <c r="K976" s="4"/>
      <c r="L976" s="4"/>
      <c r="M976" s="4"/>
      <c r="N976" s="96"/>
      <c r="P976" s="39"/>
      <c r="Q976" s="39"/>
      <c r="R976" s="39"/>
      <c r="S976" s="39"/>
      <c r="T976" s="99"/>
      <c r="U976" s="99"/>
      <c r="V976" s="99"/>
      <c r="W976" s="99"/>
      <c r="X976" s="99"/>
      <c r="Y976" s="99"/>
      <c r="Z976" s="99"/>
      <c r="AA976" s="99"/>
      <c r="AB976" s="99"/>
      <c r="AC976" s="4"/>
      <c r="AD976" s="4"/>
      <c r="AE976" s="438"/>
      <c r="AF976" s="4"/>
      <c r="AG976" s="4"/>
      <c r="AH976" s="4"/>
      <c r="AI976" s="7"/>
    </row>
    <row r="977" spans="1:35" ht="12.75" hidden="1">
      <c r="A977" s="85"/>
      <c r="B977" s="50"/>
      <c r="C977" s="2"/>
      <c r="D977" s="82"/>
      <c r="E977" s="4"/>
      <c r="F977" s="4"/>
      <c r="G977" s="4"/>
      <c r="H977" s="4"/>
      <c r="I977" s="4"/>
      <c r="J977" s="4"/>
      <c r="K977" s="4"/>
      <c r="L977" s="4"/>
      <c r="M977" s="4"/>
      <c r="N977" s="96"/>
      <c r="P977" s="39"/>
      <c r="Q977" s="39"/>
      <c r="R977" s="39"/>
      <c r="S977" s="39"/>
      <c r="T977" s="99"/>
      <c r="U977" s="99"/>
      <c r="V977" s="99"/>
      <c r="W977" s="99"/>
      <c r="X977" s="99"/>
      <c r="Y977" s="99"/>
      <c r="Z977" s="99"/>
      <c r="AA977" s="99"/>
      <c r="AB977" s="99"/>
      <c r="AC977" s="4"/>
      <c r="AD977" s="4"/>
      <c r="AE977" s="438"/>
      <c r="AF977" s="4"/>
      <c r="AG977" s="4"/>
      <c r="AH977" s="4"/>
      <c r="AI977" s="7"/>
    </row>
    <row r="978" spans="1:35" ht="12.75" hidden="1">
      <c r="A978" s="85"/>
      <c r="B978" s="50"/>
      <c r="C978" s="2"/>
      <c r="D978" s="82"/>
      <c r="E978" s="4"/>
      <c r="F978" s="4"/>
      <c r="G978" s="4"/>
      <c r="H978" s="4"/>
      <c r="I978" s="4"/>
      <c r="J978" s="4"/>
      <c r="K978" s="4"/>
      <c r="L978" s="4"/>
      <c r="M978" s="4"/>
      <c r="N978" s="96"/>
      <c r="P978" s="39"/>
      <c r="Q978" s="39"/>
      <c r="R978" s="39"/>
      <c r="S978" s="39"/>
      <c r="T978" s="99"/>
      <c r="U978" s="99"/>
      <c r="V978" s="99"/>
      <c r="W978" s="99"/>
      <c r="X978" s="99"/>
      <c r="Y978" s="99"/>
      <c r="Z978" s="99"/>
      <c r="AA978" s="99"/>
      <c r="AB978" s="99"/>
      <c r="AC978" s="4"/>
      <c r="AD978" s="4"/>
      <c r="AE978" s="438"/>
      <c r="AF978" s="4"/>
      <c r="AG978" s="4"/>
      <c r="AH978" s="4"/>
      <c r="AI978" s="7"/>
    </row>
    <row r="979" spans="1:35" ht="12.75" hidden="1">
      <c r="A979" s="85"/>
      <c r="B979" s="50"/>
      <c r="C979" s="2"/>
      <c r="D979" s="82"/>
      <c r="E979" s="4"/>
      <c r="F979" s="4"/>
      <c r="G979" s="4"/>
      <c r="H979" s="4"/>
      <c r="I979" s="4"/>
      <c r="J979" s="4"/>
      <c r="K979" s="4"/>
      <c r="L979" s="4"/>
      <c r="M979" s="4"/>
      <c r="N979" s="96"/>
      <c r="P979" s="39"/>
      <c r="Q979" s="39"/>
      <c r="R979" s="39"/>
      <c r="S979" s="39"/>
      <c r="T979" s="99"/>
      <c r="U979" s="99"/>
      <c r="V979" s="99"/>
      <c r="W979" s="99"/>
      <c r="X979" s="99"/>
      <c r="Y979" s="99"/>
      <c r="Z979" s="99"/>
      <c r="AA979" s="99"/>
      <c r="AB979" s="99"/>
      <c r="AC979" s="4"/>
      <c r="AD979" s="4"/>
      <c r="AE979" s="438"/>
      <c r="AF979" s="4"/>
      <c r="AG979" s="4"/>
      <c r="AH979" s="4"/>
      <c r="AI979" s="7"/>
    </row>
    <row r="980" spans="1:35" ht="12.75" hidden="1">
      <c r="A980" s="85"/>
      <c r="B980" s="50"/>
      <c r="C980" s="2"/>
      <c r="D980" s="82"/>
      <c r="E980" s="4"/>
      <c r="F980" s="4"/>
      <c r="G980" s="4"/>
      <c r="H980" s="4"/>
      <c r="I980" s="4"/>
      <c r="J980" s="4"/>
      <c r="K980" s="4"/>
      <c r="L980" s="4"/>
      <c r="M980" s="4"/>
      <c r="N980" s="96"/>
      <c r="P980" s="39"/>
      <c r="Q980" s="39"/>
      <c r="R980" s="39"/>
      <c r="S980" s="39"/>
      <c r="T980" s="99"/>
      <c r="U980" s="99"/>
      <c r="V980" s="99"/>
      <c r="W980" s="99"/>
      <c r="X980" s="99"/>
      <c r="Y980" s="99"/>
      <c r="Z980" s="99"/>
      <c r="AA980" s="99"/>
      <c r="AB980" s="99"/>
      <c r="AC980" s="4"/>
      <c r="AD980" s="4"/>
      <c r="AE980" s="438"/>
      <c r="AF980" s="4"/>
      <c r="AG980" s="4"/>
      <c r="AH980" s="4"/>
      <c r="AI980" s="7"/>
    </row>
    <row r="981" spans="1:35" ht="15" customHeight="1" hidden="1">
      <c r="A981" s="85"/>
      <c r="B981" s="50"/>
      <c r="C981" s="2"/>
      <c r="D981" s="82"/>
      <c r="E981" s="4"/>
      <c r="F981" s="4"/>
      <c r="G981" s="4"/>
      <c r="H981" s="4"/>
      <c r="I981" s="4"/>
      <c r="J981" s="4"/>
      <c r="K981" s="4"/>
      <c r="L981" s="4"/>
      <c r="M981" s="4"/>
      <c r="N981" s="96"/>
      <c r="P981" s="39"/>
      <c r="Q981" s="39"/>
      <c r="R981" s="39"/>
      <c r="S981" s="39"/>
      <c r="T981" s="99"/>
      <c r="U981" s="99"/>
      <c r="V981" s="99"/>
      <c r="W981" s="99"/>
      <c r="X981" s="99"/>
      <c r="Y981" s="99"/>
      <c r="Z981" s="99"/>
      <c r="AA981" s="99"/>
      <c r="AB981" s="99"/>
      <c r="AC981" s="4"/>
      <c r="AD981" s="4"/>
      <c r="AE981" s="438"/>
      <c r="AF981" s="4"/>
      <c r="AG981" s="4"/>
      <c r="AH981" s="4"/>
      <c r="AI981" s="7"/>
    </row>
    <row r="982" spans="1:35" s="32" customFormat="1" ht="12.75" hidden="1">
      <c r="A982" s="88"/>
      <c r="B982" s="49"/>
      <c r="C982" s="348"/>
      <c r="D982" s="353"/>
      <c r="E982" s="349"/>
      <c r="F982" s="349"/>
      <c r="G982" s="349"/>
      <c r="H982" s="349"/>
      <c r="I982" s="349"/>
      <c r="J982" s="349"/>
      <c r="K982" s="349"/>
      <c r="L982" s="349"/>
      <c r="M982" s="349"/>
      <c r="N982" s="353"/>
      <c r="O982" s="349"/>
      <c r="P982" s="349"/>
      <c r="Q982" s="349"/>
      <c r="R982" s="349"/>
      <c r="S982" s="349"/>
      <c r="T982" s="353"/>
      <c r="U982" s="353"/>
      <c r="V982" s="353"/>
      <c r="W982" s="353"/>
      <c r="X982" s="353"/>
      <c r="Y982" s="353"/>
      <c r="Z982" s="353"/>
      <c r="AA982" s="353"/>
      <c r="AB982" s="353"/>
      <c r="AC982" s="349"/>
      <c r="AD982" s="349"/>
      <c r="AE982" s="439"/>
      <c r="AF982" s="349"/>
      <c r="AG982" s="349"/>
      <c r="AH982" s="349"/>
      <c r="AI982" s="57"/>
    </row>
    <row r="983" spans="1:35" s="67" customFormat="1" ht="31.5" customHeight="1" hidden="1">
      <c r="A983" s="85"/>
      <c r="B983" s="50"/>
      <c r="C983" s="2"/>
      <c r="D983" s="83"/>
      <c r="E983" s="59"/>
      <c r="F983" s="59"/>
      <c r="G983" s="59"/>
      <c r="H983" s="59"/>
      <c r="I983" s="59"/>
      <c r="J983" s="59"/>
      <c r="K983" s="59"/>
      <c r="L983" s="59"/>
      <c r="M983" s="59"/>
      <c r="N983" s="97"/>
      <c r="P983" s="61"/>
      <c r="Q983" s="61"/>
      <c r="R983" s="61"/>
      <c r="S983" s="61"/>
      <c r="T983" s="98"/>
      <c r="U983" s="98"/>
      <c r="V983" s="98"/>
      <c r="W983" s="98"/>
      <c r="X983" s="98"/>
      <c r="Y983" s="98"/>
      <c r="Z983" s="98"/>
      <c r="AA983" s="98"/>
      <c r="AB983" s="98"/>
      <c r="AC983" s="59"/>
      <c r="AD983" s="59"/>
      <c r="AE983" s="441"/>
      <c r="AF983" s="59"/>
      <c r="AG983" s="59"/>
      <c r="AH983" s="59"/>
      <c r="AI983" s="66"/>
    </row>
    <row r="984" spans="1:35" ht="12.75" hidden="1">
      <c r="A984" s="85"/>
      <c r="B984" s="50"/>
      <c r="C984" s="2"/>
      <c r="D984" s="82"/>
      <c r="E984" s="4"/>
      <c r="F984" s="4"/>
      <c r="G984" s="4"/>
      <c r="H984" s="4"/>
      <c r="I984" s="4"/>
      <c r="J984" s="4"/>
      <c r="K984" s="4"/>
      <c r="L984" s="4"/>
      <c r="M984" s="4"/>
      <c r="N984" s="96"/>
      <c r="P984" s="39"/>
      <c r="Q984" s="39"/>
      <c r="R984" s="39"/>
      <c r="S984" s="39"/>
      <c r="T984" s="99"/>
      <c r="U984" s="99"/>
      <c r="V984" s="99"/>
      <c r="W984" s="99"/>
      <c r="X984" s="99"/>
      <c r="Y984" s="99"/>
      <c r="Z984" s="99"/>
      <c r="AA984" s="99"/>
      <c r="AB984" s="99"/>
      <c r="AC984" s="4"/>
      <c r="AD984" s="4"/>
      <c r="AE984" s="438"/>
      <c r="AF984" s="4"/>
      <c r="AG984" s="4"/>
      <c r="AH984" s="4"/>
      <c r="AI984" s="7"/>
    </row>
    <row r="985" spans="1:35" ht="12.75" hidden="1">
      <c r="A985" s="85"/>
      <c r="B985" s="50"/>
      <c r="C985" s="2"/>
      <c r="D985" s="82"/>
      <c r="E985" s="4"/>
      <c r="F985" s="4"/>
      <c r="G985" s="4"/>
      <c r="H985" s="4"/>
      <c r="I985" s="4"/>
      <c r="J985" s="4"/>
      <c r="K985" s="4"/>
      <c r="L985" s="4"/>
      <c r="M985" s="4"/>
      <c r="N985" s="96"/>
      <c r="P985" s="39"/>
      <c r="Q985" s="39"/>
      <c r="R985" s="39"/>
      <c r="S985" s="39"/>
      <c r="T985" s="99"/>
      <c r="U985" s="99"/>
      <c r="V985" s="99"/>
      <c r="W985" s="99"/>
      <c r="X985" s="99"/>
      <c r="Y985" s="99"/>
      <c r="Z985" s="99"/>
      <c r="AA985" s="99"/>
      <c r="AB985" s="99"/>
      <c r="AC985" s="4"/>
      <c r="AD985" s="4"/>
      <c r="AE985" s="438"/>
      <c r="AF985" s="4"/>
      <c r="AG985" s="4"/>
      <c r="AH985" s="4"/>
      <c r="AI985" s="7"/>
    </row>
    <row r="986" spans="1:35" s="32" customFormat="1" ht="12.75" hidden="1">
      <c r="A986" s="88"/>
      <c r="B986" s="49"/>
      <c r="C986" s="348"/>
      <c r="D986" s="353"/>
      <c r="E986" s="349"/>
      <c r="F986" s="349"/>
      <c r="G986" s="349"/>
      <c r="H986" s="349"/>
      <c r="I986" s="349"/>
      <c r="J986" s="349"/>
      <c r="K986" s="349"/>
      <c r="L986" s="349"/>
      <c r="M986" s="349"/>
      <c r="N986" s="353"/>
      <c r="O986" s="349"/>
      <c r="P986" s="349"/>
      <c r="Q986" s="349"/>
      <c r="R986" s="349"/>
      <c r="S986" s="349"/>
      <c r="T986" s="353"/>
      <c r="U986" s="353"/>
      <c r="V986" s="353"/>
      <c r="W986" s="353"/>
      <c r="X986" s="353"/>
      <c r="Y986" s="353"/>
      <c r="Z986" s="353"/>
      <c r="AA986" s="353"/>
      <c r="AB986" s="353"/>
      <c r="AC986" s="349"/>
      <c r="AD986" s="349"/>
      <c r="AE986" s="439"/>
      <c r="AF986" s="349"/>
      <c r="AG986" s="349"/>
      <c r="AH986" s="349"/>
      <c r="AI986" s="57"/>
    </row>
    <row r="987" spans="1:35" s="67" customFormat="1" ht="31.5" customHeight="1" hidden="1">
      <c r="A987" s="85"/>
      <c r="B987" s="50"/>
      <c r="C987" s="2"/>
      <c r="D987" s="83"/>
      <c r="E987" s="59"/>
      <c r="F987" s="59"/>
      <c r="G987" s="59"/>
      <c r="H987" s="59"/>
      <c r="I987" s="59"/>
      <c r="J987" s="59"/>
      <c r="K987" s="59"/>
      <c r="L987" s="59"/>
      <c r="M987" s="59"/>
      <c r="N987" s="97"/>
      <c r="P987" s="61"/>
      <c r="Q987" s="61"/>
      <c r="R987" s="61"/>
      <c r="S987" s="61"/>
      <c r="T987" s="98"/>
      <c r="U987" s="98"/>
      <c r="V987" s="98"/>
      <c r="W987" s="98"/>
      <c r="X987" s="98"/>
      <c r="Y987" s="98"/>
      <c r="Z987" s="98"/>
      <c r="AA987" s="98"/>
      <c r="AB987" s="98"/>
      <c r="AC987" s="59"/>
      <c r="AD987" s="59"/>
      <c r="AE987" s="441"/>
      <c r="AF987" s="59"/>
      <c r="AG987" s="59"/>
      <c r="AH987" s="59"/>
      <c r="AI987" s="66"/>
    </row>
    <row r="988" spans="1:35" s="67" customFormat="1" ht="12.75" hidden="1">
      <c r="A988" s="85"/>
      <c r="B988" s="50"/>
      <c r="C988" s="2"/>
      <c r="D988" s="83"/>
      <c r="E988" s="59"/>
      <c r="F988" s="59"/>
      <c r="G988" s="59"/>
      <c r="H988" s="59"/>
      <c r="I988" s="59"/>
      <c r="J988" s="59"/>
      <c r="K988" s="59"/>
      <c r="L988" s="59"/>
      <c r="M988" s="59"/>
      <c r="N988" s="97"/>
      <c r="P988" s="61"/>
      <c r="Q988" s="61"/>
      <c r="R988" s="61"/>
      <c r="S988" s="61"/>
      <c r="T988" s="98"/>
      <c r="U988" s="98"/>
      <c r="V988" s="98"/>
      <c r="W988" s="98"/>
      <c r="X988" s="98"/>
      <c r="Y988" s="98"/>
      <c r="Z988" s="98"/>
      <c r="AA988" s="98"/>
      <c r="AB988" s="98"/>
      <c r="AC988" s="59"/>
      <c r="AD988" s="59"/>
      <c r="AE988" s="441"/>
      <c r="AF988" s="59"/>
      <c r="AG988" s="59"/>
      <c r="AH988" s="59"/>
      <c r="AI988" s="66"/>
    </row>
    <row r="989" spans="1:35" ht="12.75" hidden="1">
      <c r="A989" s="85"/>
      <c r="B989" s="50"/>
      <c r="C989" s="2"/>
      <c r="D989" s="82"/>
      <c r="E989" s="4"/>
      <c r="F989" s="4"/>
      <c r="G989" s="4"/>
      <c r="H989" s="4"/>
      <c r="I989" s="4"/>
      <c r="J989" s="4"/>
      <c r="K989" s="4"/>
      <c r="L989" s="4"/>
      <c r="M989" s="4"/>
      <c r="N989" s="96"/>
      <c r="P989" s="39"/>
      <c r="Q989" s="39"/>
      <c r="R989" s="39"/>
      <c r="S989" s="39"/>
      <c r="T989" s="99"/>
      <c r="U989" s="99"/>
      <c r="V989" s="99"/>
      <c r="W989" s="99"/>
      <c r="X989" s="99"/>
      <c r="Y989" s="99"/>
      <c r="Z989" s="99"/>
      <c r="AA989" s="99"/>
      <c r="AB989" s="99"/>
      <c r="AC989" s="4"/>
      <c r="AD989" s="4"/>
      <c r="AE989" s="438"/>
      <c r="AF989" s="4"/>
      <c r="AG989" s="4"/>
      <c r="AH989" s="4"/>
      <c r="AI989" s="7"/>
    </row>
    <row r="990" spans="1:35" ht="12.75" hidden="1">
      <c r="A990" s="85"/>
      <c r="B990" s="50"/>
      <c r="C990" s="28"/>
      <c r="D990" s="82"/>
      <c r="E990" s="4"/>
      <c r="F990" s="4"/>
      <c r="G990" s="4"/>
      <c r="H990" s="4"/>
      <c r="I990" s="4"/>
      <c r="J990" s="4"/>
      <c r="K990" s="4"/>
      <c r="L990" s="4"/>
      <c r="M990" s="4"/>
      <c r="N990" s="96"/>
      <c r="P990" s="39"/>
      <c r="Q990" s="39"/>
      <c r="R990" s="39"/>
      <c r="S990" s="39"/>
      <c r="T990" s="99"/>
      <c r="U990" s="99"/>
      <c r="V990" s="99"/>
      <c r="W990" s="99"/>
      <c r="X990" s="99"/>
      <c r="Y990" s="99"/>
      <c r="Z990" s="99"/>
      <c r="AA990" s="99"/>
      <c r="AB990" s="99"/>
      <c r="AC990" s="4"/>
      <c r="AD990" s="4"/>
      <c r="AE990" s="438"/>
      <c r="AF990" s="4"/>
      <c r="AG990" s="4"/>
      <c r="AH990" s="4"/>
      <c r="AI990" s="7"/>
    </row>
    <row r="991" spans="1:35" ht="12.75" hidden="1">
      <c r="A991" s="85"/>
      <c r="B991" s="50"/>
      <c r="C991" s="2"/>
      <c r="D991" s="82"/>
      <c r="E991" s="4"/>
      <c r="F991" s="4"/>
      <c r="G991" s="4"/>
      <c r="H991" s="4"/>
      <c r="I991" s="4"/>
      <c r="J991" s="4"/>
      <c r="K991" s="4"/>
      <c r="L991" s="4"/>
      <c r="M991" s="4"/>
      <c r="N991" s="96"/>
      <c r="P991" s="39"/>
      <c r="Q991" s="39"/>
      <c r="R991" s="39"/>
      <c r="S991" s="39"/>
      <c r="T991" s="99"/>
      <c r="U991" s="99"/>
      <c r="V991" s="99"/>
      <c r="W991" s="99"/>
      <c r="X991" s="99"/>
      <c r="Y991" s="99"/>
      <c r="Z991" s="99"/>
      <c r="AA991" s="99"/>
      <c r="AB991" s="99"/>
      <c r="AC991" s="4"/>
      <c r="AD991" s="4"/>
      <c r="AE991" s="438"/>
      <c r="AF991" s="4"/>
      <c r="AG991" s="4"/>
      <c r="AH991" s="4"/>
      <c r="AI991" s="7"/>
    </row>
    <row r="992" spans="1:35" ht="12.75" hidden="1">
      <c r="A992" s="85"/>
      <c r="B992" s="50"/>
      <c r="C992" s="2"/>
      <c r="D992" s="82"/>
      <c r="E992" s="4"/>
      <c r="F992" s="4"/>
      <c r="G992" s="4"/>
      <c r="H992" s="4"/>
      <c r="I992" s="4"/>
      <c r="J992" s="4"/>
      <c r="K992" s="4"/>
      <c r="L992" s="4"/>
      <c r="M992" s="4"/>
      <c r="N992" s="96"/>
      <c r="P992" s="39"/>
      <c r="Q992" s="39"/>
      <c r="R992" s="39"/>
      <c r="S992" s="39"/>
      <c r="T992" s="99"/>
      <c r="U992" s="99"/>
      <c r="V992" s="99"/>
      <c r="W992" s="99"/>
      <c r="X992" s="99"/>
      <c r="Y992" s="99"/>
      <c r="Z992" s="99"/>
      <c r="AA992" s="99"/>
      <c r="AB992" s="99"/>
      <c r="AC992" s="4"/>
      <c r="AD992" s="4"/>
      <c r="AE992" s="438"/>
      <c r="AF992" s="4"/>
      <c r="AG992" s="4"/>
      <c r="AH992" s="4"/>
      <c r="AI992" s="7"/>
    </row>
    <row r="993" spans="1:35" ht="12.75" hidden="1">
      <c r="A993" s="85"/>
      <c r="B993" s="50"/>
      <c r="C993" s="2"/>
      <c r="D993" s="82"/>
      <c r="E993" s="4"/>
      <c r="F993" s="4"/>
      <c r="G993" s="4"/>
      <c r="H993" s="4"/>
      <c r="I993" s="4"/>
      <c r="J993" s="4"/>
      <c r="K993" s="4"/>
      <c r="L993" s="4"/>
      <c r="M993" s="4"/>
      <c r="N993" s="96"/>
      <c r="P993" s="39"/>
      <c r="Q993" s="39"/>
      <c r="R993" s="39"/>
      <c r="S993" s="39"/>
      <c r="T993" s="99"/>
      <c r="U993" s="99"/>
      <c r="V993" s="99"/>
      <c r="W993" s="99"/>
      <c r="X993" s="99"/>
      <c r="Y993" s="99"/>
      <c r="Z993" s="99"/>
      <c r="AA993" s="99"/>
      <c r="AB993" s="99"/>
      <c r="AC993" s="4"/>
      <c r="AD993" s="4"/>
      <c r="AE993" s="438"/>
      <c r="AF993" s="4"/>
      <c r="AG993" s="4"/>
      <c r="AH993" s="4"/>
      <c r="AI993" s="7"/>
    </row>
    <row r="994" spans="1:35" ht="12.75" hidden="1">
      <c r="A994" s="85"/>
      <c r="B994" s="50"/>
      <c r="C994" s="2"/>
      <c r="D994" s="82"/>
      <c r="E994" s="4"/>
      <c r="F994" s="4"/>
      <c r="G994" s="4"/>
      <c r="H994" s="4"/>
      <c r="I994" s="4"/>
      <c r="J994" s="4"/>
      <c r="K994" s="4"/>
      <c r="L994" s="4"/>
      <c r="M994" s="4"/>
      <c r="N994" s="96"/>
      <c r="P994" s="39"/>
      <c r="Q994" s="39"/>
      <c r="R994" s="39"/>
      <c r="S994" s="39"/>
      <c r="T994" s="99"/>
      <c r="U994" s="99"/>
      <c r="V994" s="99"/>
      <c r="W994" s="99"/>
      <c r="X994" s="99"/>
      <c r="Y994" s="99"/>
      <c r="Z994" s="99"/>
      <c r="AA994" s="99"/>
      <c r="AB994" s="99"/>
      <c r="AC994" s="4"/>
      <c r="AD994" s="4"/>
      <c r="AE994" s="438"/>
      <c r="AF994" s="4"/>
      <c r="AG994" s="4"/>
      <c r="AH994" s="4"/>
      <c r="AI994" s="7"/>
    </row>
    <row r="995" spans="1:35" ht="12.75" hidden="1">
      <c r="A995" s="85"/>
      <c r="B995" s="50"/>
      <c r="C995" s="2"/>
      <c r="D995" s="82"/>
      <c r="E995" s="4"/>
      <c r="F995" s="4"/>
      <c r="G995" s="4"/>
      <c r="H995" s="4"/>
      <c r="I995" s="4"/>
      <c r="J995" s="4"/>
      <c r="K995" s="4"/>
      <c r="L995" s="4"/>
      <c r="M995" s="4"/>
      <c r="N995" s="96"/>
      <c r="P995" s="39"/>
      <c r="Q995" s="39"/>
      <c r="R995" s="39"/>
      <c r="S995" s="39"/>
      <c r="T995" s="99"/>
      <c r="U995" s="99"/>
      <c r="V995" s="99"/>
      <c r="W995" s="99"/>
      <c r="X995" s="99"/>
      <c r="Y995" s="99"/>
      <c r="Z995" s="99"/>
      <c r="AA995" s="99"/>
      <c r="AB995" s="99"/>
      <c r="AC995" s="4"/>
      <c r="AD995" s="4"/>
      <c r="AE995" s="438"/>
      <c r="AF995" s="4"/>
      <c r="AG995" s="4"/>
      <c r="AH995" s="4"/>
      <c r="AI995" s="7"/>
    </row>
    <row r="996" spans="1:35" ht="12.75" hidden="1">
      <c r="A996" s="85"/>
      <c r="B996" s="50"/>
      <c r="C996" s="28"/>
      <c r="D996" s="82"/>
      <c r="E996" s="4"/>
      <c r="F996" s="4"/>
      <c r="G996" s="4"/>
      <c r="H996" s="4"/>
      <c r="I996" s="4"/>
      <c r="J996" s="4"/>
      <c r="K996" s="4"/>
      <c r="L996" s="4"/>
      <c r="M996" s="4"/>
      <c r="N996" s="96"/>
      <c r="P996" s="39"/>
      <c r="Q996" s="39"/>
      <c r="R996" s="39"/>
      <c r="S996" s="39"/>
      <c r="T996" s="99"/>
      <c r="U996" s="99"/>
      <c r="V996" s="99"/>
      <c r="W996" s="99"/>
      <c r="X996" s="99"/>
      <c r="Y996" s="99"/>
      <c r="Z996" s="99"/>
      <c r="AA996" s="99"/>
      <c r="AB996" s="99"/>
      <c r="AC996" s="4"/>
      <c r="AD996" s="4"/>
      <c r="AE996" s="438"/>
      <c r="AF996" s="4"/>
      <c r="AG996" s="4"/>
      <c r="AH996" s="4"/>
      <c r="AI996" s="7"/>
    </row>
    <row r="997" spans="1:35" ht="12.75" hidden="1">
      <c r="A997" s="85"/>
      <c r="B997" s="50"/>
      <c r="C997" s="28"/>
      <c r="D997" s="82"/>
      <c r="E997" s="4"/>
      <c r="F997" s="4"/>
      <c r="G997" s="4"/>
      <c r="H997" s="4"/>
      <c r="I997" s="4"/>
      <c r="J997" s="4"/>
      <c r="K997" s="4"/>
      <c r="L997" s="4"/>
      <c r="M997" s="4"/>
      <c r="N997" s="96"/>
      <c r="P997" s="39"/>
      <c r="Q997" s="39"/>
      <c r="R997" s="39"/>
      <c r="S997" s="39"/>
      <c r="T997" s="99"/>
      <c r="U997" s="99"/>
      <c r="V997" s="99"/>
      <c r="W997" s="99"/>
      <c r="X997" s="99"/>
      <c r="Y997" s="99"/>
      <c r="Z997" s="99"/>
      <c r="AA997" s="99"/>
      <c r="AB997" s="99"/>
      <c r="AC997" s="4"/>
      <c r="AD997" s="4"/>
      <c r="AE997" s="438"/>
      <c r="AF997" s="4"/>
      <c r="AG997" s="4"/>
      <c r="AH997" s="4"/>
      <c r="AI997" s="7"/>
    </row>
    <row r="998" spans="1:35" ht="12.75" hidden="1">
      <c r="A998" s="85"/>
      <c r="B998" s="50"/>
      <c r="C998" s="2"/>
      <c r="D998" s="82"/>
      <c r="E998" s="4"/>
      <c r="F998" s="4"/>
      <c r="G998" s="4"/>
      <c r="H998" s="4"/>
      <c r="I998" s="4"/>
      <c r="J998" s="4"/>
      <c r="K998" s="4"/>
      <c r="L998" s="4"/>
      <c r="M998" s="4"/>
      <c r="N998" s="96"/>
      <c r="P998" s="39"/>
      <c r="Q998" s="39"/>
      <c r="R998" s="39"/>
      <c r="S998" s="39"/>
      <c r="T998" s="99"/>
      <c r="U998" s="99"/>
      <c r="V998" s="99"/>
      <c r="W998" s="99"/>
      <c r="X998" s="99"/>
      <c r="Y998" s="99"/>
      <c r="Z998" s="99"/>
      <c r="AA998" s="99"/>
      <c r="AB998" s="99"/>
      <c r="AC998" s="4"/>
      <c r="AD998" s="4"/>
      <c r="AE998" s="438"/>
      <c r="AF998" s="4"/>
      <c r="AG998" s="4"/>
      <c r="AH998" s="4"/>
      <c r="AI998" s="7"/>
    </row>
    <row r="999" spans="1:35" ht="12.75" hidden="1">
      <c r="A999" s="85"/>
      <c r="B999" s="50"/>
      <c r="C999" s="2"/>
      <c r="D999" s="82"/>
      <c r="E999" s="4"/>
      <c r="F999" s="4"/>
      <c r="G999" s="4"/>
      <c r="H999" s="4"/>
      <c r="I999" s="4"/>
      <c r="J999" s="4"/>
      <c r="K999" s="4"/>
      <c r="L999" s="4"/>
      <c r="M999" s="4"/>
      <c r="N999" s="96"/>
      <c r="P999" s="39"/>
      <c r="Q999" s="39"/>
      <c r="R999" s="39"/>
      <c r="S999" s="39"/>
      <c r="T999" s="99"/>
      <c r="U999" s="99"/>
      <c r="V999" s="99"/>
      <c r="W999" s="99"/>
      <c r="X999" s="99"/>
      <c r="Y999" s="99"/>
      <c r="Z999" s="99"/>
      <c r="AA999" s="99"/>
      <c r="AB999" s="99"/>
      <c r="AC999" s="4"/>
      <c r="AD999" s="4"/>
      <c r="AE999" s="438"/>
      <c r="AF999" s="4"/>
      <c r="AG999" s="4"/>
      <c r="AH999" s="4"/>
      <c r="AI999" s="7"/>
    </row>
    <row r="1000" spans="1:35" ht="12.75" hidden="1">
      <c r="A1000" s="85"/>
      <c r="B1000" s="50"/>
      <c r="C1000" s="2"/>
      <c r="D1000" s="82"/>
      <c r="E1000" s="4"/>
      <c r="F1000" s="4"/>
      <c r="G1000" s="4"/>
      <c r="H1000" s="4"/>
      <c r="I1000" s="4"/>
      <c r="J1000" s="4"/>
      <c r="K1000" s="4"/>
      <c r="L1000" s="4"/>
      <c r="M1000" s="4"/>
      <c r="N1000" s="96"/>
      <c r="P1000" s="39"/>
      <c r="Q1000" s="39"/>
      <c r="R1000" s="39"/>
      <c r="S1000" s="3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4"/>
      <c r="AD1000" s="4"/>
      <c r="AE1000" s="438"/>
      <c r="AF1000" s="4"/>
      <c r="AG1000" s="4"/>
      <c r="AH1000" s="4"/>
      <c r="AI1000" s="7"/>
    </row>
    <row r="1001" spans="1:35" ht="12.75" hidden="1">
      <c r="A1001" s="85"/>
      <c r="B1001" s="50"/>
      <c r="C1001" s="2"/>
      <c r="D1001" s="82"/>
      <c r="E1001" s="4"/>
      <c r="F1001" s="4"/>
      <c r="G1001" s="4"/>
      <c r="H1001" s="4"/>
      <c r="I1001" s="4"/>
      <c r="J1001" s="4"/>
      <c r="K1001" s="4"/>
      <c r="L1001" s="4"/>
      <c r="M1001" s="4"/>
      <c r="N1001" s="96"/>
      <c r="P1001" s="39"/>
      <c r="Q1001" s="39"/>
      <c r="R1001" s="39"/>
      <c r="S1001" s="3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4"/>
      <c r="AD1001" s="4"/>
      <c r="AE1001" s="438"/>
      <c r="AF1001" s="4"/>
      <c r="AG1001" s="4"/>
      <c r="AH1001" s="4"/>
      <c r="AI1001" s="7"/>
    </row>
    <row r="1002" spans="1:35" ht="12.75" hidden="1">
      <c r="A1002" s="85"/>
      <c r="B1002" s="50"/>
      <c r="C1002" s="2"/>
      <c r="D1002" s="82"/>
      <c r="E1002" s="4"/>
      <c r="F1002" s="4"/>
      <c r="G1002" s="4"/>
      <c r="H1002" s="4"/>
      <c r="I1002" s="4"/>
      <c r="J1002" s="4"/>
      <c r="K1002" s="4"/>
      <c r="L1002" s="4"/>
      <c r="M1002" s="4"/>
      <c r="N1002" s="96"/>
      <c r="P1002" s="39"/>
      <c r="Q1002" s="39"/>
      <c r="R1002" s="39"/>
      <c r="S1002" s="3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4"/>
      <c r="AD1002" s="4"/>
      <c r="AE1002" s="438"/>
      <c r="AF1002" s="4"/>
      <c r="AG1002" s="4"/>
      <c r="AH1002" s="4"/>
      <c r="AI1002" s="7"/>
    </row>
    <row r="1003" spans="1:35" ht="12.75" hidden="1">
      <c r="A1003" s="85"/>
      <c r="B1003" s="50"/>
      <c r="C1003" s="2"/>
      <c r="D1003" s="82"/>
      <c r="E1003" s="4"/>
      <c r="F1003" s="4"/>
      <c r="G1003" s="4"/>
      <c r="H1003" s="4"/>
      <c r="I1003" s="4"/>
      <c r="J1003" s="4"/>
      <c r="K1003" s="4"/>
      <c r="L1003" s="4"/>
      <c r="M1003" s="4"/>
      <c r="N1003" s="96"/>
      <c r="P1003" s="39"/>
      <c r="Q1003" s="39"/>
      <c r="R1003" s="39"/>
      <c r="S1003" s="3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4"/>
      <c r="AD1003" s="4"/>
      <c r="AE1003" s="438"/>
      <c r="AF1003" s="4"/>
      <c r="AG1003" s="4"/>
      <c r="AH1003" s="4"/>
      <c r="AI1003" s="7"/>
    </row>
    <row r="1004" spans="1:35" ht="12.75" hidden="1">
      <c r="A1004" s="85"/>
      <c r="B1004" s="50"/>
      <c r="C1004" s="2"/>
      <c r="D1004" s="82"/>
      <c r="E1004" s="4"/>
      <c r="F1004" s="4"/>
      <c r="G1004" s="4"/>
      <c r="H1004" s="4"/>
      <c r="I1004" s="4"/>
      <c r="J1004" s="4"/>
      <c r="K1004" s="4"/>
      <c r="L1004" s="4"/>
      <c r="M1004" s="4"/>
      <c r="N1004" s="96"/>
      <c r="P1004" s="39"/>
      <c r="Q1004" s="39"/>
      <c r="R1004" s="39"/>
      <c r="S1004" s="3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4"/>
      <c r="AD1004" s="4"/>
      <c r="AE1004" s="438"/>
      <c r="AF1004" s="4"/>
      <c r="AG1004" s="4"/>
      <c r="AH1004" s="4"/>
      <c r="AI1004" s="7"/>
    </row>
    <row r="1005" spans="1:35" ht="12.75" hidden="1">
      <c r="A1005" s="85"/>
      <c r="B1005" s="50"/>
      <c r="C1005" s="2"/>
      <c r="D1005" s="82"/>
      <c r="E1005" s="4"/>
      <c r="F1005" s="4"/>
      <c r="G1005" s="4"/>
      <c r="H1005" s="4"/>
      <c r="I1005" s="4"/>
      <c r="J1005" s="4"/>
      <c r="K1005" s="4"/>
      <c r="L1005" s="4"/>
      <c r="M1005" s="4"/>
      <c r="N1005" s="96"/>
      <c r="P1005" s="39"/>
      <c r="Q1005" s="39"/>
      <c r="R1005" s="39"/>
      <c r="S1005" s="3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4"/>
      <c r="AD1005" s="4"/>
      <c r="AE1005" s="438"/>
      <c r="AF1005" s="4"/>
      <c r="AG1005" s="4"/>
      <c r="AH1005" s="4"/>
      <c r="AI1005" s="7"/>
    </row>
    <row r="1006" spans="1:35" ht="12.75" hidden="1">
      <c r="A1006" s="85"/>
      <c r="B1006" s="50"/>
      <c r="C1006" s="2"/>
      <c r="D1006" s="82"/>
      <c r="E1006" s="4"/>
      <c r="F1006" s="4"/>
      <c r="G1006" s="4"/>
      <c r="H1006" s="4"/>
      <c r="I1006" s="4"/>
      <c r="J1006" s="4"/>
      <c r="K1006" s="4"/>
      <c r="L1006" s="4"/>
      <c r="M1006" s="4"/>
      <c r="N1006" s="96"/>
      <c r="P1006" s="39"/>
      <c r="Q1006" s="39"/>
      <c r="R1006" s="39"/>
      <c r="S1006" s="3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4"/>
      <c r="AD1006" s="4"/>
      <c r="AE1006" s="438"/>
      <c r="AF1006" s="4"/>
      <c r="AG1006" s="4"/>
      <c r="AH1006" s="4"/>
      <c r="AI1006" s="7"/>
    </row>
    <row r="1007" spans="1:35" ht="12.75" hidden="1">
      <c r="A1007" s="85"/>
      <c r="B1007" s="50"/>
      <c r="C1007" s="2"/>
      <c r="D1007" s="82"/>
      <c r="E1007" s="4"/>
      <c r="F1007" s="4"/>
      <c r="G1007" s="4"/>
      <c r="H1007" s="4"/>
      <c r="I1007" s="4"/>
      <c r="J1007" s="4"/>
      <c r="K1007" s="4"/>
      <c r="L1007" s="4"/>
      <c r="M1007" s="4"/>
      <c r="N1007" s="96"/>
      <c r="P1007" s="39"/>
      <c r="Q1007" s="39"/>
      <c r="R1007" s="39"/>
      <c r="S1007" s="3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4"/>
      <c r="AD1007" s="4"/>
      <c r="AE1007" s="438"/>
      <c r="AF1007" s="4"/>
      <c r="AG1007" s="4"/>
      <c r="AH1007" s="4"/>
      <c r="AI1007" s="7"/>
    </row>
    <row r="1008" spans="1:35" s="32" customFormat="1" ht="12.75" hidden="1">
      <c r="A1008" s="88"/>
      <c r="B1008" s="49"/>
      <c r="C1008" s="348"/>
      <c r="D1008" s="353"/>
      <c r="E1008" s="349"/>
      <c r="F1008" s="349"/>
      <c r="G1008" s="349"/>
      <c r="H1008" s="349"/>
      <c r="I1008" s="349"/>
      <c r="J1008" s="349"/>
      <c r="K1008" s="349"/>
      <c r="L1008" s="349"/>
      <c r="M1008" s="349"/>
      <c r="N1008" s="353"/>
      <c r="O1008" s="349"/>
      <c r="P1008" s="349"/>
      <c r="Q1008" s="349"/>
      <c r="R1008" s="349"/>
      <c r="S1008" s="349"/>
      <c r="T1008" s="353"/>
      <c r="U1008" s="353"/>
      <c r="V1008" s="353"/>
      <c r="W1008" s="353"/>
      <c r="X1008" s="353"/>
      <c r="Y1008" s="353"/>
      <c r="Z1008" s="353"/>
      <c r="AA1008" s="353"/>
      <c r="AB1008" s="353"/>
      <c r="AC1008" s="349"/>
      <c r="AD1008" s="349"/>
      <c r="AE1008" s="439"/>
      <c r="AF1008" s="349"/>
      <c r="AG1008" s="349"/>
      <c r="AH1008" s="349"/>
      <c r="AI1008" s="57"/>
    </row>
    <row r="1009" spans="1:35" ht="12.75" hidden="1">
      <c r="A1009" s="85"/>
      <c r="B1009" s="50"/>
      <c r="C1009" s="2"/>
      <c r="D1009" s="82"/>
      <c r="E1009" s="4"/>
      <c r="F1009" s="4"/>
      <c r="G1009" s="4"/>
      <c r="H1009" s="4"/>
      <c r="I1009" s="4"/>
      <c r="J1009" s="4"/>
      <c r="K1009" s="4"/>
      <c r="L1009" s="4"/>
      <c r="M1009" s="4"/>
      <c r="N1009" s="96"/>
      <c r="P1009" s="39"/>
      <c r="Q1009" s="39"/>
      <c r="R1009" s="39"/>
      <c r="S1009" s="3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4"/>
      <c r="AD1009" s="4"/>
      <c r="AE1009" s="438"/>
      <c r="AF1009" s="4"/>
      <c r="AG1009" s="4"/>
      <c r="AH1009" s="4"/>
      <c r="AI1009" s="7"/>
    </row>
    <row r="1010" spans="1:35" ht="12.75" hidden="1">
      <c r="A1010" s="85"/>
      <c r="B1010" s="50"/>
      <c r="C1010" s="2"/>
      <c r="D1010" s="82"/>
      <c r="E1010" s="4"/>
      <c r="F1010" s="4"/>
      <c r="G1010" s="4"/>
      <c r="H1010" s="4"/>
      <c r="I1010" s="4"/>
      <c r="J1010" s="4"/>
      <c r="K1010" s="4"/>
      <c r="L1010" s="4"/>
      <c r="M1010" s="4"/>
      <c r="N1010" s="96"/>
      <c r="P1010" s="39"/>
      <c r="Q1010" s="39"/>
      <c r="R1010" s="39"/>
      <c r="S1010" s="3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4"/>
      <c r="AD1010" s="4"/>
      <c r="AE1010" s="438"/>
      <c r="AF1010" s="4"/>
      <c r="AG1010" s="4"/>
      <c r="AH1010" s="4"/>
      <c r="AI1010" s="7"/>
    </row>
    <row r="1011" spans="1:35" ht="12.75" hidden="1">
      <c r="A1011" s="85"/>
      <c r="B1011" s="50"/>
      <c r="C1011" s="2"/>
      <c r="D1011" s="82"/>
      <c r="E1011" s="4"/>
      <c r="F1011" s="4"/>
      <c r="G1011" s="4"/>
      <c r="H1011" s="4"/>
      <c r="I1011" s="4"/>
      <c r="J1011" s="4"/>
      <c r="K1011" s="4"/>
      <c r="L1011" s="4"/>
      <c r="M1011" s="4"/>
      <c r="N1011" s="96"/>
      <c r="P1011" s="39"/>
      <c r="Q1011" s="39"/>
      <c r="R1011" s="39"/>
      <c r="S1011" s="3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4"/>
      <c r="AD1011" s="4"/>
      <c r="AE1011" s="438"/>
      <c r="AF1011" s="4"/>
      <c r="AG1011" s="4"/>
      <c r="AH1011" s="4"/>
      <c r="AI1011" s="7"/>
    </row>
    <row r="1012" spans="1:35" ht="12.75" hidden="1">
      <c r="A1012" s="85"/>
      <c r="B1012" s="50"/>
      <c r="C1012" s="2"/>
      <c r="D1012" s="82"/>
      <c r="E1012" s="4"/>
      <c r="F1012" s="4"/>
      <c r="G1012" s="4"/>
      <c r="H1012" s="4"/>
      <c r="I1012" s="4"/>
      <c r="J1012" s="4"/>
      <c r="K1012" s="4"/>
      <c r="L1012" s="4"/>
      <c r="M1012" s="4"/>
      <c r="N1012" s="96"/>
      <c r="P1012" s="39"/>
      <c r="Q1012" s="39"/>
      <c r="R1012" s="39"/>
      <c r="S1012" s="3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4"/>
      <c r="AD1012" s="4"/>
      <c r="AE1012" s="438"/>
      <c r="AF1012" s="4"/>
      <c r="AG1012" s="4"/>
      <c r="AH1012" s="4"/>
      <c r="AI1012" s="7"/>
    </row>
    <row r="1013" spans="1:35" ht="17.25" customHeight="1" hidden="1">
      <c r="A1013" s="85"/>
      <c r="B1013" s="50"/>
      <c r="C1013" s="2"/>
      <c r="D1013" s="82"/>
      <c r="E1013" s="4"/>
      <c r="F1013" s="4"/>
      <c r="G1013" s="4"/>
      <c r="H1013" s="4"/>
      <c r="I1013" s="4"/>
      <c r="J1013" s="4"/>
      <c r="K1013" s="4"/>
      <c r="L1013" s="4"/>
      <c r="M1013" s="4"/>
      <c r="N1013" s="96"/>
      <c r="P1013" s="39"/>
      <c r="Q1013" s="39"/>
      <c r="R1013" s="39"/>
      <c r="S1013" s="3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4"/>
      <c r="AD1013" s="4"/>
      <c r="AE1013" s="438"/>
      <c r="AF1013" s="4"/>
      <c r="AG1013" s="4"/>
      <c r="AH1013" s="4"/>
      <c r="AI1013" s="7"/>
    </row>
    <row r="1014" spans="1:35" s="32" customFormat="1" ht="17.25" customHeight="1" hidden="1">
      <c r="A1014" s="88"/>
      <c r="B1014" s="49"/>
      <c r="C1014" s="348"/>
      <c r="D1014" s="353"/>
      <c r="E1014" s="349"/>
      <c r="F1014" s="349"/>
      <c r="G1014" s="349"/>
      <c r="H1014" s="349"/>
      <c r="I1014" s="349"/>
      <c r="J1014" s="349"/>
      <c r="K1014" s="349"/>
      <c r="L1014" s="349"/>
      <c r="M1014" s="349"/>
      <c r="N1014" s="96"/>
      <c r="P1014" s="39"/>
      <c r="Q1014" s="349"/>
      <c r="R1014" s="349"/>
      <c r="S1014" s="349"/>
      <c r="T1014" s="353"/>
      <c r="U1014" s="353"/>
      <c r="V1014" s="353"/>
      <c r="W1014" s="353"/>
      <c r="X1014" s="353"/>
      <c r="Y1014" s="353"/>
      <c r="Z1014" s="353"/>
      <c r="AA1014" s="353"/>
      <c r="AB1014" s="353"/>
      <c r="AC1014" s="349"/>
      <c r="AD1014" s="349"/>
      <c r="AE1014" s="439"/>
      <c r="AF1014" s="349"/>
      <c r="AG1014" s="349"/>
      <c r="AH1014" s="349"/>
      <c r="AI1014" s="57"/>
    </row>
    <row r="1015" spans="1:35" ht="14.25" customHeight="1" hidden="1">
      <c r="A1015" s="85"/>
      <c r="B1015" s="50"/>
      <c r="C1015" s="2"/>
      <c r="D1015" s="82"/>
      <c r="E1015" s="4"/>
      <c r="F1015" s="4"/>
      <c r="G1015" s="4"/>
      <c r="H1015" s="4"/>
      <c r="I1015" s="4"/>
      <c r="J1015" s="4"/>
      <c r="K1015" s="4"/>
      <c r="L1015" s="4"/>
      <c r="M1015" s="4"/>
      <c r="N1015" s="96"/>
      <c r="P1015" s="39"/>
      <c r="Q1015" s="39"/>
      <c r="R1015" s="39"/>
      <c r="S1015" s="3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4"/>
      <c r="AD1015" s="4"/>
      <c r="AE1015" s="438"/>
      <c r="AF1015" s="4"/>
      <c r="AG1015" s="4"/>
      <c r="AH1015" s="4"/>
      <c r="AI1015" s="7"/>
    </row>
    <row r="1016" spans="1:35" ht="12.75" hidden="1">
      <c r="A1016" s="85"/>
      <c r="B1016" s="50"/>
      <c r="C1016" s="2"/>
      <c r="D1016" s="82"/>
      <c r="E1016" s="4"/>
      <c r="F1016" s="4"/>
      <c r="G1016" s="4"/>
      <c r="H1016" s="4"/>
      <c r="I1016" s="4"/>
      <c r="J1016" s="4"/>
      <c r="K1016" s="4"/>
      <c r="L1016" s="4"/>
      <c r="M1016" s="4"/>
      <c r="N1016" s="96"/>
      <c r="P1016" s="39"/>
      <c r="Q1016" s="39"/>
      <c r="R1016" s="39"/>
      <c r="S1016" s="3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4"/>
      <c r="AD1016" s="4"/>
      <c r="AE1016" s="438"/>
      <c r="AF1016" s="4"/>
      <c r="AG1016" s="4"/>
      <c r="AH1016" s="4"/>
      <c r="AI1016" s="7"/>
    </row>
    <row r="1017" spans="1:35" s="32" customFormat="1" ht="18.75" customHeight="1" hidden="1">
      <c r="A1017" s="88"/>
      <c r="B1017" s="49"/>
      <c r="C1017" s="348"/>
      <c r="D1017" s="353"/>
      <c r="E1017" s="349"/>
      <c r="F1017" s="349"/>
      <c r="G1017" s="349"/>
      <c r="H1017" s="349"/>
      <c r="I1017" s="349"/>
      <c r="J1017" s="349"/>
      <c r="K1017" s="349"/>
      <c r="L1017" s="349"/>
      <c r="M1017" s="349"/>
      <c r="N1017" s="353"/>
      <c r="O1017" s="349"/>
      <c r="P1017" s="349"/>
      <c r="Q1017" s="349"/>
      <c r="R1017" s="349"/>
      <c r="S1017" s="349"/>
      <c r="T1017" s="353"/>
      <c r="U1017" s="353"/>
      <c r="V1017" s="353"/>
      <c r="W1017" s="353"/>
      <c r="X1017" s="353"/>
      <c r="Y1017" s="353"/>
      <c r="Z1017" s="353"/>
      <c r="AA1017" s="353"/>
      <c r="AB1017" s="353"/>
      <c r="AC1017" s="349"/>
      <c r="AD1017" s="349"/>
      <c r="AE1017" s="439"/>
      <c r="AF1017" s="349"/>
      <c r="AG1017" s="349"/>
      <c r="AH1017" s="349"/>
      <c r="AI1017" s="57"/>
    </row>
    <row r="1018" spans="1:35" s="67" customFormat="1" ht="31.5" customHeight="1" hidden="1">
      <c r="A1018" s="85"/>
      <c r="B1018" s="50"/>
      <c r="C1018" s="2"/>
      <c r="D1018" s="83"/>
      <c r="E1018" s="59"/>
      <c r="F1018" s="59"/>
      <c r="G1018" s="59"/>
      <c r="H1018" s="59"/>
      <c r="I1018" s="59"/>
      <c r="J1018" s="59"/>
      <c r="K1018" s="59"/>
      <c r="L1018" s="59"/>
      <c r="M1018" s="59"/>
      <c r="N1018" s="97"/>
      <c r="P1018" s="61"/>
      <c r="Q1018" s="61"/>
      <c r="R1018" s="61"/>
      <c r="S1018" s="61"/>
      <c r="T1018" s="98"/>
      <c r="U1018" s="98"/>
      <c r="V1018" s="98"/>
      <c r="W1018" s="98"/>
      <c r="X1018" s="98"/>
      <c r="Y1018" s="98"/>
      <c r="Z1018" s="98"/>
      <c r="AA1018" s="98"/>
      <c r="AB1018" s="98"/>
      <c r="AC1018" s="59"/>
      <c r="AD1018" s="59"/>
      <c r="AE1018" s="441"/>
      <c r="AF1018" s="59"/>
      <c r="AG1018" s="59"/>
      <c r="AH1018" s="59"/>
      <c r="AI1018" s="66"/>
    </row>
    <row r="1019" spans="1:35" ht="30" customHeight="1" hidden="1" thickBot="1">
      <c r="A1019" s="90"/>
      <c r="B1019" s="48"/>
      <c r="C1019" s="354"/>
      <c r="D1019" s="355"/>
      <c r="E1019" s="356"/>
      <c r="F1019" s="356"/>
      <c r="G1019" s="356"/>
      <c r="H1019" s="356"/>
      <c r="I1019" s="356"/>
      <c r="J1019" s="356"/>
      <c r="K1019" s="356"/>
      <c r="L1019" s="356"/>
      <c r="M1019" s="356"/>
      <c r="N1019" s="355"/>
      <c r="O1019" s="356"/>
      <c r="P1019" s="356"/>
      <c r="Q1019" s="356"/>
      <c r="R1019" s="356"/>
      <c r="S1019" s="356"/>
      <c r="T1019" s="355"/>
      <c r="U1019" s="355"/>
      <c r="V1019" s="355"/>
      <c r="W1019" s="355"/>
      <c r="X1019" s="355"/>
      <c r="Y1019" s="355"/>
      <c r="Z1019" s="355"/>
      <c r="AA1019" s="355"/>
      <c r="AB1019" s="355"/>
      <c r="AC1019" s="356"/>
      <c r="AD1019" s="356"/>
      <c r="AE1019" s="442"/>
      <c r="AF1019" s="356"/>
      <c r="AG1019" s="356"/>
      <c r="AH1019" s="356"/>
      <c r="AI1019" s="55"/>
    </row>
    <row r="1020" spans="1:35" s="32" customFormat="1" ht="16.5" customHeight="1" hidden="1" thickTop="1">
      <c r="A1020" s="88"/>
      <c r="B1020" s="49"/>
      <c r="C1020" s="359"/>
      <c r="D1020" s="353"/>
      <c r="E1020" s="349"/>
      <c r="F1020" s="349"/>
      <c r="G1020" s="349"/>
      <c r="H1020" s="349"/>
      <c r="I1020" s="349"/>
      <c r="J1020" s="349"/>
      <c r="K1020" s="349"/>
      <c r="L1020" s="349"/>
      <c r="M1020" s="349"/>
      <c r="N1020" s="353"/>
      <c r="O1020" s="349"/>
      <c r="P1020" s="349"/>
      <c r="Q1020" s="349"/>
      <c r="R1020" s="349"/>
      <c r="S1020" s="349"/>
      <c r="T1020" s="353"/>
      <c r="U1020" s="353"/>
      <c r="V1020" s="353"/>
      <c r="W1020" s="353"/>
      <c r="X1020" s="353"/>
      <c r="Y1020" s="353"/>
      <c r="Z1020" s="353"/>
      <c r="AA1020" s="353"/>
      <c r="AB1020" s="353"/>
      <c r="AC1020" s="349"/>
      <c r="AD1020" s="349"/>
      <c r="AE1020" s="439"/>
      <c r="AF1020" s="349"/>
      <c r="AG1020" s="349"/>
      <c r="AH1020" s="349"/>
      <c r="AI1020" s="57"/>
    </row>
    <row r="1021" spans="1:35" s="67" customFormat="1" ht="31.5" customHeight="1" hidden="1" thickBot="1">
      <c r="A1021" s="85"/>
      <c r="B1021" s="77"/>
      <c r="C1021" s="2"/>
      <c r="D1021" s="83"/>
      <c r="E1021" s="59"/>
      <c r="F1021" s="59"/>
      <c r="G1021" s="59"/>
      <c r="H1021" s="59"/>
      <c r="I1021" s="59"/>
      <c r="J1021" s="59"/>
      <c r="K1021" s="59"/>
      <c r="L1021" s="59"/>
      <c r="M1021" s="59"/>
      <c r="N1021" s="97"/>
      <c r="P1021" s="61"/>
      <c r="Q1021" s="61"/>
      <c r="R1021" s="61"/>
      <c r="S1021" s="61"/>
      <c r="T1021" s="98"/>
      <c r="U1021" s="98"/>
      <c r="V1021" s="98"/>
      <c r="W1021" s="98"/>
      <c r="X1021" s="98"/>
      <c r="Y1021" s="98"/>
      <c r="Z1021" s="98"/>
      <c r="AA1021" s="98"/>
      <c r="AB1021" s="98"/>
      <c r="AC1021" s="59"/>
      <c r="AD1021" s="59"/>
      <c r="AE1021" s="441"/>
      <c r="AF1021" s="59"/>
      <c r="AG1021" s="59"/>
      <c r="AH1021" s="59"/>
      <c r="AI1021" s="66"/>
    </row>
    <row r="1022" spans="1:35" s="11" customFormat="1" ht="12" customHeight="1" hidden="1">
      <c r="A1022" s="90"/>
      <c r="B1022" s="50"/>
      <c r="C1022" s="43"/>
      <c r="D1022" s="95"/>
      <c r="E1022" s="44"/>
      <c r="F1022" s="44"/>
      <c r="G1022" s="44"/>
      <c r="H1022" s="44"/>
      <c r="I1022" s="44"/>
      <c r="J1022" s="44"/>
      <c r="K1022" s="44"/>
      <c r="L1022" s="44"/>
      <c r="M1022" s="44"/>
      <c r="N1022" s="84"/>
      <c r="P1022" s="13"/>
      <c r="Q1022" s="13"/>
      <c r="R1022" s="13"/>
      <c r="S1022" s="13"/>
      <c r="T1022" s="84"/>
      <c r="U1022" s="84"/>
      <c r="V1022" s="84"/>
      <c r="W1022" s="84"/>
      <c r="X1022" s="84"/>
      <c r="Y1022" s="84"/>
      <c r="Z1022" s="84"/>
      <c r="AA1022" s="84"/>
      <c r="AB1022" s="84"/>
      <c r="AC1022" s="4"/>
      <c r="AD1022" s="4"/>
      <c r="AE1022" s="438"/>
      <c r="AF1022" s="4"/>
      <c r="AG1022" s="12"/>
      <c r="AH1022" s="12"/>
      <c r="AI1022" s="58"/>
    </row>
    <row r="1023" spans="1:35" s="11" customFormat="1" ht="12.75" hidden="1">
      <c r="A1023" s="90"/>
      <c r="B1023" s="48"/>
      <c r="C1023" s="8"/>
      <c r="D1023" s="94"/>
      <c r="E1023" s="12"/>
      <c r="F1023" s="12"/>
      <c r="G1023" s="12"/>
      <c r="H1023" s="12"/>
      <c r="I1023" s="12"/>
      <c r="J1023" s="12"/>
      <c r="K1023" s="12"/>
      <c r="L1023" s="12"/>
      <c r="M1023" s="12"/>
      <c r="N1023" s="96"/>
      <c r="P1023" s="39"/>
      <c r="Q1023" s="39"/>
      <c r="R1023" s="39"/>
      <c r="S1023" s="3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4"/>
      <c r="AD1023" s="4"/>
      <c r="AE1023" s="438"/>
      <c r="AF1023" s="4"/>
      <c r="AG1023" s="12"/>
      <c r="AH1023" s="12"/>
      <c r="AI1023" s="58"/>
    </row>
    <row r="1024" spans="1:35" s="32" customFormat="1" ht="17.25" customHeight="1" hidden="1">
      <c r="A1024" s="88"/>
      <c r="B1024" s="49"/>
      <c r="C1024" s="348"/>
      <c r="D1024" s="353"/>
      <c r="E1024" s="349"/>
      <c r="F1024" s="349"/>
      <c r="G1024" s="349"/>
      <c r="H1024" s="349"/>
      <c r="I1024" s="349"/>
      <c r="J1024" s="349"/>
      <c r="K1024" s="349"/>
      <c r="L1024" s="349"/>
      <c r="M1024" s="349"/>
      <c r="N1024" s="353"/>
      <c r="O1024" s="349"/>
      <c r="P1024" s="349"/>
      <c r="Q1024" s="349"/>
      <c r="R1024" s="349"/>
      <c r="S1024" s="349"/>
      <c r="T1024" s="353"/>
      <c r="U1024" s="353"/>
      <c r="V1024" s="353"/>
      <c r="W1024" s="353"/>
      <c r="X1024" s="353"/>
      <c r="Y1024" s="353"/>
      <c r="Z1024" s="353"/>
      <c r="AA1024" s="353"/>
      <c r="AB1024" s="353"/>
      <c r="AC1024" s="349"/>
      <c r="AD1024" s="349"/>
      <c r="AE1024" s="439"/>
      <c r="AF1024" s="349"/>
      <c r="AG1024" s="349"/>
      <c r="AH1024" s="349"/>
      <c r="AI1024" s="57"/>
    </row>
    <row r="1025" spans="1:35" s="11" customFormat="1" ht="14.25" customHeight="1" hidden="1">
      <c r="A1025" s="90"/>
      <c r="B1025" s="48"/>
      <c r="C1025" s="8"/>
      <c r="D1025" s="94"/>
      <c r="E1025" s="12"/>
      <c r="F1025" s="12"/>
      <c r="G1025" s="12"/>
      <c r="H1025" s="12"/>
      <c r="I1025" s="12"/>
      <c r="J1025" s="12"/>
      <c r="K1025" s="12"/>
      <c r="L1025" s="12"/>
      <c r="M1025" s="12"/>
      <c r="N1025" s="96"/>
      <c r="P1025" s="39"/>
      <c r="Q1025" s="39"/>
      <c r="R1025" s="39"/>
      <c r="S1025" s="3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12"/>
      <c r="AD1025" s="12"/>
      <c r="AE1025" s="443"/>
      <c r="AF1025" s="12"/>
      <c r="AG1025" s="12"/>
      <c r="AH1025" s="12"/>
      <c r="AI1025" s="58"/>
    </row>
    <row r="1026" spans="1:35" s="11" customFormat="1" ht="13.5" customHeight="1" hidden="1">
      <c r="A1026" s="90"/>
      <c r="B1026" s="48"/>
      <c r="C1026" s="8"/>
      <c r="D1026" s="94"/>
      <c r="E1026" s="12"/>
      <c r="F1026" s="12"/>
      <c r="G1026" s="12"/>
      <c r="H1026" s="12"/>
      <c r="I1026" s="12"/>
      <c r="J1026" s="12"/>
      <c r="K1026" s="12"/>
      <c r="L1026" s="12"/>
      <c r="M1026" s="12"/>
      <c r="N1026" s="96"/>
      <c r="P1026" s="39"/>
      <c r="Q1026" s="39"/>
      <c r="R1026" s="39"/>
      <c r="S1026" s="3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12"/>
      <c r="AD1026" s="12"/>
      <c r="AE1026" s="443"/>
      <c r="AF1026" s="12"/>
      <c r="AG1026" s="12"/>
      <c r="AH1026" s="12"/>
      <c r="AI1026" s="58"/>
    </row>
    <row r="1027" spans="1:35" s="11" customFormat="1" ht="13.5" customHeight="1" hidden="1">
      <c r="A1027" s="90"/>
      <c r="B1027" s="50"/>
      <c r="C1027" s="28"/>
      <c r="D1027" s="94"/>
      <c r="E1027" s="12"/>
      <c r="F1027" s="12"/>
      <c r="G1027" s="12"/>
      <c r="H1027" s="12"/>
      <c r="I1027" s="12"/>
      <c r="J1027" s="4"/>
      <c r="K1027" s="4"/>
      <c r="L1027" s="4"/>
      <c r="M1027" s="12"/>
      <c r="N1027" s="96"/>
      <c r="P1027" s="39"/>
      <c r="Q1027" s="39"/>
      <c r="R1027" s="39"/>
      <c r="S1027" s="3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4"/>
      <c r="AD1027" s="4"/>
      <c r="AE1027" s="438"/>
      <c r="AF1027" s="4"/>
      <c r="AG1027" s="4"/>
      <c r="AH1027" s="12"/>
      <c r="AI1027" s="58"/>
    </row>
    <row r="1028" spans="1:35" s="11" customFormat="1" ht="13.5" customHeight="1" hidden="1">
      <c r="A1028" s="90"/>
      <c r="B1028" s="48"/>
      <c r="C1028" s="8"/>
      <c r="D1028" s="94"/>
      <c r="E1028" s="12"/>
      <c r="F1028" s="12"/>
      <c r="G1028" s="12"/>
      <c r="H1028" s="12"/>
      <c r="I1028" s="12"/>
      <c r="J1028" s="4"/>
      <c r="K1028" s="4"/>
      <c r="L1028" s="4"/>
      <c r="M1028" s="12"/>
      <c r="N1028" s="96"/>
      <c r="P1028" s="39"/>
      <c r="Q1028" s="39"/>
      <c r="R1028" s="39"/>
      <c r="S1028" s="3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4"/>
      <c r="AD1028" s="4"/>
      <c r="AE1028" s="438"/>
      <c r="AF1028" s="4"/>
      <c r="AG1028" s="4"/>
      <c r="AH1028" s="12"/>
      <c r="AI1028" s="58"/>
    </row>
    <row r="1029" spans="1:35" s="11" customFormat="1" ht="13.5" customHeight="1" hidden="1">
      <c r="A1029" s="90"/>
      <c r="B1029" s="48"/>
      <c r="C1029" s="8"/>
      <c r="D1029" s="94"/>
      <c r="E1029" s="12"/>
      <c r="F1029" s="12"/>
      <c r="G1029" s="12"/>
      <c r="H1029" s="12"/>
      <c r="I1029" s="12"/>
      <c r="J1029" s="12"/>
      <c r="K1029" s="12"/>
      <c r="L1029" s="12"/>
      <c r="M1029" s="12"/>
      <c r="N1029" s="96"/>
      <c r="P1029" s="39"/>
      <c r="Q1029" s="39"/>
      <c r="R1029" s="39"/>
      <c r="S1029" s="3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4"/>
      <c r="AD1029" s="4"/>
      <c r="AE1029" s="438"/>
      <c r="AF1029" s="12"/>
      <c r="AG1029" s="12"/>
      <c r="AH1029" s="12"/>
      <c r="AI1029" s="58"/>
    </row>
    <row r="1030" spans="1:35" s="11" customFormat="1" ht="14.25" customHeight="1" hidden="1">
      <c r="A1030" s="90"/>
      <c r="B1030" s="48"/>
      <c r="C1030" s="8"/>
      <c r="D1030" s="94"/>
      <c r="E1030" s="12"/>
      <c r="F1030" s="12"/>
      <c r="G1030" s="12"/>
      <c r="H1030" s="12"/>
      <c r="I1030" s="12"/>
      <c r="J1030" s="4"/>
      <c r="K1030" s="4"/>
      <c r="L1030" s="4"/>
      <c r="M1030" s="12"/>
      <c r="N1030" s="96"/>
      <c r="P1030" s="39"/>
      <c r="Q1030" s="39"/>
      <c r="R1030" s="39"/>
      <c r="S1030" s="3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4"/>
      <c r="AD1030" s="4"/>
      <c r="AE1030" s="438"/>
      <c r="AF1030" s="4"/>
      <c r="AG1030" s="4"/>
      <c r="AH1030" s="12"/>
      <c r="AI1030" s="58"/>
    </row>
    <row r="1031" spans="1:35" s="11" customFormat="1" ht="15" customHeight="1" hidden="1">
      <c r="A1031" s="85"/>
      <c r="B1031" s="50"/>
      <c r="C1031" s="2"/>
      <c r="D1031" s="94"/>
      <c r="E1031" s="12"/>
      <c r="F1031" s="12"/>
      <c r="G1031" s="12"/>
      <c r="H1031" s="12"/>
      <c r="I1031" s="12"/>
      <c r="J1031" s="12"/>
      <c r="K1031" s="12"/>
      <c r="L1031" s="12"/>
      <c r="M1031" s="12"/>
      <c r="N1031" s="96"/>
      <c r="P1031" s="39"/>
      <c r="Q1031" s="39"/>
      <c r="R1031" s="39"/>
      <c r="S1031" s="3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12"/>
      <c r="AD1031" s="12"/>
      <c r="AE1031" s="443"/>
      <c r="AF1031" s="12"/>
      <c r="AG1031" s="12"/>
      <c r="AH1031" s="12"/>
      <c r="AI1031" s="58"/>
    </row>
    <row r="1032" spans="1:35" ht="24.75" customHeight="1" hidden="1" thickBot="1">
      <c r="A1032" s="90"/>
      <c r="B1032" s="48"/>
      <c r="C1032" s="354"/>
      <c r="D1032" s="355"/>
      <c r="E1032" s="356"/>
      <c r="F1032" s="356"/>
      <c r="G1032" s="356"/>
      <c r="H1032" s="356"/>
      <c r="I1032" s="356"/>
      <c r="J1032" s="356"/>
      <c r="K1032" s="356"/>
      <c r="L1032" s="356"/>
      <c r="M1032" s="356"/>
      <c r="N1032" s="355"/>
      <c r="O1032" s="356"/>
      <c r="P1032" s="356"/>
      <c r="Q1032" s="356"/>
      <c r="R1032" s="356"/>
      <c r="S1032" s="356"/>
      <c r="T1032" s="355"/>
      <c r="U1032" s="355"/>
      <c r="V1032" s="355"/>
      <c r="W1032" s="355"/>
      <c r="X1032" s="355"/>
      <c r="Y1032" s="355"/>
      <c r="Z1032" s="355"/>
      <c r="AA1032" s="355"/>
      <c r="AB1032" s="355"/>
      <c r="AC1032" s="356"/>
      <c r="AD1032" s="356"/>
      <c r="AE1032" s="442"/>
      <c r="AF1032" s="356"/>
      <c r="AG1032" s="356"/>
      <c r="AH1032" s="356"/>
      <c r="AI1032" s="55"/>
    </row>
    <row r="1033" spans="1:35" s="32" customFormat="1" ht="22.5" customHeight="1" hidden="1" thickTop="1">
      <c r="A1033" s="88"/>
      <c r="B1033" s="49"/>
      <c r="C1033" s="358"/>
      <c r="D1033" s="353"/>
      <c r="E1033" s="349"/>
      <c r="F1033" s="349"/>
      <c r="G1033" s="349"/>
      <c r="H1033" s="349"/>
      <c r="I1033" s="349"/>
      <c r="J1033" s="349"/>
      <c r="K1033" s="349"/>
      <c r="L1033" s="349"/>
      <c r="M1033" s="349"/>
      <c r="N1033" s="353"/>
      <c r="O1033" s="349"/>
      <c r="P1033" s="349"/>
      <c r="Q1033" s="349"/>
      <c r="R1033" s="349"/>
      <c r="S1033" s="349"/>
      <c r="T1033" s="353"/>
      <c r="U1033" s="353"/>
      <c r="V1033" s="353"/>
      <c r="W1033" s="353"/>
      <c r="X1033" s="353"/>
      <c r="Y1033" s="353"/>
      <c r="Z1033" s="353"/>
      <c r="AA1033" s="353"/>
      <c r="AB1033" s="353"/>
      <c r="AC1033" s="349"/>
      <c r="AD1033" s="349"/>
      <c r="AE1033" s="439"/>
      <c r="AF1033" s="349"/>
      <c r="AG1033" s="349"/>
      <c r="AH1033" s="349"/>
      <c r="AI1033" s="57"/>
    </row>
    <row r="1034" spans="1:35" ht="14.25" customHeight="1" hidden="1">
      <c r="A1034" s="90"/>
      <c r="B1034" s="48"/>
      <c r="C1034" s="27"/>
      <c r="D1034" s="82"/>
      <c r="E1034" s="4"/>
      <c r="F1034" s="4"/>
      <c r="G1034" s="4"/>
      <c r="H1034" s="4"/>
      <c r="I1034" s="4"/>
      <c r="J1034" s="4"/>
      <c r="K1034" s="4"/>
      <c r="L1034" s="4"/>
      <c r="M1034" s="4"/>
      <c r="N1034" s="96"/>
      <c r="P1034" s="39"/>
      <c r="Q1034" s="39"/>
      <c r="R1034" s="39"/>
      <c r="S1034" s="3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4"/>
      <c r="AD1034" s="4"/>
      <c r="AE1034" s="438"/>
      <c r="AF1034" s="4"/>
      <c r="AG1034" s="4"/>
      <c r="AH1034" s="4"/>
      <c r="AI1034" s="7"/>
    </row>
    <row r="1035" spans="1:35" ht="15" customHeight="1" hidden="1">
      <c r="A1035" s="90"/>
      <c r="B1035" s="48"/>
      <c r="C1035" s="27"/>
      <c r="D1035" s="82"/>
      <c r="E1035" s="4"/>
      <c r="F1035" s="4"/>
      <c r="G1035" s="4"/>
      <c r="H1035" s="4"/>
      <c r="I1035" s="4"/>
      <c r="J1035" s="4"/>
      <c r="K1035" s="4"/>
      <c r="L1035" s="4"/>
      <c r="M1035" s="4"/>
      <c r="N1035" s="96"/>
      <c r="P1035" s="39"/>
      <c r="Q1035" s="39"/>
      <c r="R1035" s="39"/>
      <c r="S1035" s="3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4"/>
      <c r="AD1035" s="4"/>
      <c r="AE1035" s="438"/>
      <c r="AF1035" s="4"/>
      <c r="AG1035" s="4"/>
      <c r="AH1035" s="4"/>
      <c r="AI1035" s="7"/>
    </row>
    <row r="1036" spans="1:35" ht="13.5" customHeight="1" hidden="1">
      <c r="A1036" s="90"/>
      <c r="B1036" s="48"/>
      <c r="C1036" s="27"/>
      <c r="D1036" s="82"/>
      <c r="E1036" s="4"/>
      <c r="F1036" s="4"/>
      <c r="G1036" s="4"/>
      <c r="H1036" s="4"/>
      <c r="I1036" s="4"/>
      <c r="J1036" s="4"/>
      <c r="K1036" s="4"/>
      <c r="L1036" s="4"/>
      <c r="M1036" s="4"/>
      <c r="N1036" s="96"/>
      <c r="P1036" s="39"/>
      <c r="Q1036" s="39"/>
      <c r="R1036" s="39"/>
      <c r="S1036" s="3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4"/>
      <c r="AD1036" s="4"/>
      <c r="AE1036" s="438"/>
      <c r="AF1036" s="4"/>
      <c r="AG1036" s="4"/>
      <c r="AH1036" s="4"/>
      <c r="AI1036" s="7"/>
    </row>
    <row r="1037" spans="1:35" ht="13.5" customHeight="1" hidden="1">
      <c r="A1037" s="90"/>
      <c r="B1037" s="50"/>
      <c r="C1037" s="2"/>
      <c r="D1037" s="82"/>
      <c r="E1037" s="4"/>
      <c r="F1037" s="4"/>
      <c r="G1037" s="4"/>
      <c r="H1037" s="4"/>
      <c r="I1037" s="4"/>
      <c r="J1037" s="4"/>
      <c r="K1037" s="4"/>
      <c r="L1037" s="4"/>
      <c r="M1037" s="4"/>
      <c r="N1037" s="96"/>
      <c r="P1037" s="39"/>
      <c r="Q1037" s="39"/>
      <c r="R1037" s="39"/>
      <c r="S1037" s="3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4"/>
      <c r="AD1037" s="4"/>
      <c r="AE1037" s="438"/>
      <c r="AF1037" s="4"/>
      <c r="AG1037" s="4"/>
      <c r="AH1037" s="4"/>
      <c r="AI1037" s="7"/>
    </row>
    <row r="1038" spans="1:35" ht="13.5" customHeight="1" hidden="1">
      <c r="A1038" s="90"/>
      <c r="B1038" s="48"/>
      <c r="C1038" s="27"/>
      <c r="D1038" s="82"/>
      <c r="E1038" s="4"/>
      <c r="F1038" s="4"/>
      <c r="G1038" s="4"/>
      <c r="H1038" s="4"/>
      <c r="I1038" s="4"/>
      <c r="J1038" s="4"/>
      <c r="K1038" s="4"/>
      <c r="L1038" s="4"/>
      <c r="M1038" s="4"/>
      <c r="N1038" s="96"/>
      <c r="P1038" s="39"/>
      <c r="Q1038" s="39"/>
      <c r="R1038" s="39"/>
      <c r="S1038" s="3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4"/>
      <c r="AD1038" s="4"/>
      <c r="AE1038" s="438"/>
      <c r="AF1038" s="4"/>
      <c r="AG1038" s="4"/>
      <c r="AH1038" s="4"/>
      <c r="AI1038" s="7"/>
    </row>
    <row r="1039" spans="1:35" ht="13.5" customHeight="1" hidden="1">
      <c r="A1039" s="90"/>
      <c r="B1039" s="48"/>
      <c r="C1039" s="27"/>
      <c r="D1039" s="82"/>
      <c r="E1039" s="4"/>
      <c r="F1039" s="4"/>
      <c r="G1039" s="4"/>
      <c r="H1039" s="4"/>
      <c r="I1039" s="4"/>
      <c r="J1039" s="4"/>
      <c r="K1039" s="4"/>
      <c r="L1039" s="4"/>
      <c r="M1039" s="4"/>
      <c r="N1039" s="96"/>
      <c r="P1039" s="39"/>
      <c r="Q1039" s="39"/>
      <c r="R1039" s="39"/>
      <c r="S1039" s="3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4"/>
      <c r="AD1039" s="4"/>
      <c r="AE1039" s="438"/>
      <c r="AF1039" s="4"/>
      <c r="AG1039" s="4"/>
      <c r="AH1039" s="4"/>
      <c r="AI1039" s="7"/>
    </row>
    <row r="1040" spans="1:35" s="31" customFormat="1" ht="24" customHeight="1" hidden="1">
      <c r="A1040" s="88"/>
      <c r="B1040" s="49"/>
      <c r="C1040" s="350"/>
      <c r="D1040" s="357"/>
      <c r="E1040" s="351"/>
      <c r="F1040" s="351"/>
      <c r="G1040" s="351"/>
      <c r="H1040" s="351"/>
      <c r="I1040" s="351"/>
      <c r="J1040" s="351"/>
      <c r="K1040" s="351"/>
      <c r="L1040" s="351"/>
      <c r="M1040" s="351"/>
      <c r="N1040" s="357"/>
      <c r="O1040" s="351"/>
      <c r="P1040" s="351"/>
      <c r="Q1040" s="351"/>
      <c r="R1040" s="351"/>
      <c r="S1040" s="351"/>
      <c r="T1040" s="357"/>
      <c r="U1040" s="357"/>
      <c r="V1040" s="357"/>
      <c r="W1040" s="357"/>
      <c r="X1040" s="357"/>
      <c r="Y1040" s="357"/>
      <c r="Z1040" s="357"/>
      <c r="AA1040" s="357"/>
      <c r="AB1040" s="357"/>
      <c r="AC1040" s="351"/>
      <c r="AD1040" s="351"/>
      <c r="AE1040" s="440"/>
      <c r="AF1040" s="351"/>
      <c r="AG1040" s="351"/>
      <c r="AH1040" s="351"/>
      <c r="AI1040" s="56"/>
    </row>
    <row r="1041" spans="1:35" ht="29.25" customHeight="1" hidden="1" thickBot="1">
      <c r="A1041" s="91"/>
      <c r="B1041" s="52"/>
      <c r="C1041" s="27"/>
      <c r="D1041" s="82"/>
      <c r="E1041" s="4"/>
      <c r="F1041" s="4"/>
      <c r="G1041" s="4"/>
      <c r="H1041" s="4"/>
      <c r="I1041" s="4"/>
      <c r="J1041" s="4"/>
      <c r="K1041" s="4"/>
      <c r="L1041" s="4"/>
      <c r="M1041" s="4"/>
      <c r="N1041" s="96"/>
      <c r="P1041" s="39"/>
      <c r="Q1041" s="39"/>
      <c r="R1041" s="39"/>
      <c r="S1041" s="3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4"/>
      <c r="AD1041" s="4"/>
      <c r="AE1041" s="438"/>
      <c r="AF1041" s="4"/>
      <c r="AG1041" s="4"/>
      <c r="AH1041" s="4"/>
      <c r="AI1041" s="7"/>
    </row>
    <row r="1042" spans="1:34" ht="13.5" customHeight="1" hidden="1">
      <c r="A1042" s="90"/>
      <c r="B1042" s="48"/>
      <c r="C1042" s="27"/>
      <c r="D1042" s="82"/>
      <c r="E1042" s="4"/>
      <c r="F1042" s="4"/>
      <c r="G1042" s="4"/>
      <c r="H1042" s="4"/>
      <c r="I1042" s="4"/>
      <c r="J1042" s="4"/>
      <c r="K1042" s="4"/>
      <c r="L1042" s="4"/>
      <c r="M1042" s="4"/>
      <c r="N1042" s="35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3"/>
      <c r="AD1042" s="3"/>
      <c r="AE1042" s="444"/>
      <c r="AF1042" s="3"/>
      <c r="AG1042" s="3"/>
      <c r="AH1042" s="3"/>
    </row>
    <row r="1043" spans="1:34" ht="13.5" customHeight="1" hidden="1">
      <c r="A1043" s="90"/>
      <c r="B1043" s="48"/>
      <c r="C1043" s="8"/>
      <c r="D1043" s="82"/>
      <c r="E1043" s="4"/>
      <c r="F1043" s="4"/>
      <c r="G1043" s="4"/>
      <c r="H1043" s="4"/>
      <c r="I1043" s="4"/>
      <c r="J1043" s="4"/>
      <c r="K1043" s="4"/>
      <c r="L1043" s="4"/>
      <c r="M1043" s="4"/>
      <c r="N1043" s="35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3"/>
      <c r="AD1043" s="3"/>
      <c r="AE1043" s="444"/>
      <c r="AF1043" s="3"/>
      <c r="AG1043" s="3"/>
      <c r="AH1043" s="3"/>
    </row>
    <row r="1044" spans="1:34" ht="13.5" customHeight="1" hidden="1">
      <c r="A1044" s="90"/>
      <c r="B1044" s="48"/>
      <c r="C1044" s="8"/>
      <c r="D1044" s="82"/>
      <c r="E1044" s="4"/>
      <c r="F1044" s="4"/>
      <c r="G1044" s="4"/>
      <c r="H1044" s="4"/>
      <c r="I1044" s="4"/>
      <c r="J1044" s="4"/>
      <c r="K1044" s="4"/>
      <c r="L1044" s="4"/>
      <c r="M1044" s="4"/>
      <c r="N1044" s="35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3"/>
      <c r="AD1044" s="3"/>
      <c r="AE1044" s="444"/>
      <c r="AF1044" s="3"/>
      <c r="AG1044" s="3"/>
      <c r="AH1044" s="3"/>
    </row>
    <row r="1045" spans="1:34" ht="13.5" customHeight="1" hidden="1">
      <c r="A1045" s="90"/>
      <c r="B1045" s="48"/>
      <c r="C1045" s="27"/>
      <c r="D1045" s="82"/>
      <c r="E1045" s="4"/>
      <c r="F1045" s="4"/>
      <c r="G1045" s="4"/>
      <c r="H1045" s="4"/>
      <c r="I1045" s="4"/>
      <c r="J1045" s="4"/>
      <c r="K1045" s="4"/>
      <c r="L1045" s="4"/>
      <c r="M1045" s="4"/>
      <c r="N1045" s="35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3"/>
      <c r="AD1045" s="3"/>
      <c r="AE1045" s="444"/>
      <c r="AF1045" s="3"/>
      <c r="AG1045" s="3"/>
      <c r="AH1045" s="3"/>
    </row>
    <row r="1046" spans="1:34" s="11" customFormat="1" ht="14.25" customHeight="1" hidden="1">
      <c r="A1046" s="87"/>
      <c r="B1046" s="51"/>
      <c r="C1046" s="8"/>
      <c r="D1046" s="94"/>
      <c r="E1046" s="12"/>
      <c r="F1046" s="12"/>
      <c r="G1046" s="12"/>
      <c r="H1046" s="12"/>
      <c r="I1046" s="12"/>
      <c r="J1046" s="12"/>
      <c r="K1046" s="12"/>
      <c r="L1046" s="12"/>
      <c r="M1046" s="12"/>
      <c r="N1046" s="35"/>
      <c r="P1046" s="38"/>
      <c r="Q1046" s="38"/>
      <c r="R1046" s="38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4"/>
      <c r="AD1046" s="14"/>
      <c r="AE1046" s="445"/>
      <c r="AF1046" s="14"/>
      <c r="AG1046" s="14"/>
      <c r="AH1046" s="14"/>
    </row>
    <row r="1047" spans="1:34" ht="21.75" customHeight="1" hidden="1" thickTop="1">
      <c r="A1047" s="87"/>
      <c r="B1047" s="51"/>
      <c r="C1047" s="27"/>
      <c r="D1047" s="82"/>
      <c r="E1047" s="4"/>
      <c r="F1047" s="4"/>
      <c r="G1047" s="4"/>
      <c r="H1047" s="4"/>
      <c r="I1047" s="4"/>
      <c r="J1047" s="4"/>
      <c r="K1047" s="4"/>
      <c r="L1047" s="4"/>
      <c r="M1047" s="4"/>
      <c r="N1047" s="35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3"/>
      <c r="AD1047" s="3"/>
      <c r="AE1047" s="444"/>
      <c r="AF1047" s="3"/>
      <c r="AG1047" s="3"/>
      <c r="AH1047" s="3"/>
    </row>
    <row r="1048" spans="1:34" ht="30.75" customHeight="1" hidden="1">
      <c r="A1048" s="87"/>
      <c r="B1048" s="48"/>
      <c r="C1048" s="27"/>
      <c r="D1048" s="82"/>
      <c r="E1048" s="4"/>
      <c r="F1048" s="4"/>
      <c r="G1048" s="4"/>
      <c r="H1048" s="4"/>
      <c r="I1048" s="4"/>
      <c r="J1048" s="4"/>
      <c r="K1048" s="4"/>
      <c r="L1048" s="4"/>
      <c r="M1048" s="4"/>
      <c r="N1048" s="35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3"/>
      <c r="AD1048" s="3"/>
      <c r="AE1048" s="444"/>
      <c r="AF1048" s="3"/>
      <c r="AG1048" s="3"/>
      <c r="AH1048" s="3"/>
    </row>
    <row r="1049" spans="1:34" s="78" customFormat="1" ht="21" customHeight="1" hidden="1">
      <c r="A1049" s="87"/>
      <c r="B1049" s="49"/>
      <c r="C1049" s="350"/>
      <c r="D1049" s="56"/>
      <c r="E1049" s="56"/>
      <c r="F1049" s="56"/>
      <c r="G1049" s="56"/>
      <c r="H1049" s="56"/>
      <c r="I1049" s="357"/>
      <c r="J1049" s="351"/>
      <c r="K1049" s="351"/>
      <c r="L1049" s="351"/>
      <c r="M1049" s="351"/>
      <c r="N1049" s="351"/>
      <c r="O1049" s="351"/>
      <c r="P1049" s="351"/>
      <c r="Q1049" s="351"/>
      <c r="R1049" s="351"/>
      <c r="S1049" s="351"/>
      <c r="T1049" s="351"/>
      <c r="U1049" s="351"/>
      <c r="V1049" s="351"/>
      <c r="W1049" s="351"/>
      <c r="X1049" s="351"/>
      <c r="Y1049" s="351"/>
      <c r="Z1049" s="351"/>
      <c r="AA1049" s="351"/>
      <c r="AB1049" s="351"/>
      <c r="AC1049" s="351"/>
      <c r="AD1049" s="351"/>
      <c r="AE1049" s="440"/>
      <c r="AF1049" s="351"/>
      <c r="AG1049" s="351"/>
      <c r="AH1049" s="351"/>
    </row>
    <row r="1050" spans="1:34" s="67" customFormat="1" ht="45" customHeight="1" hidden="1">
      <c r="A1050" s="104"/>
      <c r="B1050" s="101"/>
      <c r="C1050" s="2"/>
      <c r="D1050" s="83"/>
      <c r="E1050" s="59"/>
      <c r="F1050" s="59"/>
      <c r="G1050" s="59"/>
      <c r="H1050" s="103"/>
      <c r="I1050" s="103"/>
      <c r="J1050" s="59"/>
      <c r="K1050" s="66"/>
      <c r="L1050" s="59"/>
      <c r="M1050" s="83"/>
      <c r="N1050" s="106"/>
      <c r="P1050" s="107"/>
      <c r="Q1050" s="107"/>
      <c r="R1050" s="107"/>
      <c r="S1050" s="108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360"/>
      <c r="AE1050" s="446"/>
      <c r="AG1050" s="360"/>
      <c r="AH1050" s="361"/>
    </row>
    <row r="1051" spans="1:34" s="78" customFormat="1" ht="29.25" customHeight="1" hidden="1" thickBot="1">
      <c r="A1051" s="112"/>
      <c r="B1051" s="111"/>
      <c r="C1051" s="362"/>
      <c r="D1051" s="363"/>
      <c r="E1051" s="363"/>
      <c r="F1051" s="363"/>
      <c r="G1051" s="363"/>
      <c r="H1051" s="363"/>
      <c r="I1051" s="364"/>
      <c r="J1051" s="365"/>
      <c r="K1051" s="365"/>
      <c r="L1051" s="365"/>
      <c r="M1051" s="365"/>
      <c r="N1051" s="365"/>
      <c r="O1051" s="365"/>
      <c r="P1051" s="365"/>
      <c r="Q1051" s="365"/>
      <c r="R1051" s="365"/>
      <c r="S1051" s="365"/>
      <c r="T1051" s="365"/>
      <c r="U1051" s="365"/>
      <c r="V1051" s="365"/>
      <c r="W1051" s="365"/>
      <c r="X1051" s="365"/>
      <c r="Y1051" s="365"/>
      <c r="Z1051" s="365"/>
      <c r="AA1051" s="365"/>
      <c r="AB1051" s="365"/>
      <c r="AC1051" s="365"/>
      <c r="AD1051" s="365"/>
      <c r="AE1051" s="447"/>
      <c r="AF1051" s="365"/>
      <c r="AG1051" s="365"/>
      <c r="AH1051" s="365"/>
    </row>
    <row r="1052" spans="1:34" s="102" customFormat="1" ht="16.5" customHeight="1" hidden="1" thickTop="1">
      <c r="A1052" s="21"/>
      <c r="B1052" s="49"/>
      <c r="C1052" s="350"/>
      <c r="D1052" s="56"/>
      <c r="E1052" s="56"/>
      <c r="F1052" s="56"/>
      <c r="G1052" s="56"/>
      <c r="H1052" s="56"/>
      <c r="I1052" s="366"/>
      <c r="J1052" s="351"/>
      <c r="K1052" s="351"/>
      <c r="L1052" s="351"/>
      <c r="M1052" s="351"/>
      <c r="N1052" s="351"/>
      <c r="O1052" s="351"/>
      <c r="P1052" s="351"/>
      <c r="Q1052" s="351"/>
      <c r="R1052" s="351"/>
      <c r="S1052" s="351"/>
      <c r="T1052" s="351"/>
      <c r="U1052" s="351"/>
      <c r="V1052" s="351"/>
      <c r="W1052" s="351"/>
      <c r="X1052" s="351"/>
      <c r="Y1052" s="351"/>
      <c r="Z1052" s="351"/>
      <c r="AA1052" s="351"/>
      <c r="AB1052" s="351"/>
      <c r="AC1052" s="351"/>
      <c r="AD1052" s="351"/>
      <c r="AE1052" s="440"/>
      <c r="AF1052" s="351"/>
      <c r="AG1052" s="351"/>
      <c r="AH1052" s="351"/>
    </row>
    <row r="1053" spans="1:34" s="76" customFormat="1" ht="15.75" customHeight="1" hidden="1">
      <c r="A1053" s="79"/>
      <c r="B1053" s="50"/>
      <c r="C1053" s="69"/>
      <c r="D1053" s="71"/>
      <c r="E1053" s="71"/>
      <c r="F1053" s="71"/>
      <c r="G1053" s="71"/>
      <c r="H1053" s="71"/>
      <c r="I1053" s="105"/>
      <c r="J1053" s="70"/>
      <c r="K1053" s="71"/>
      <c r="L1053" s="70"/>
      <c r="M1053" s="71"/>
      <c r="N1053" s="106"/>
      <c r="O1053" s="72"/>
      <c r="P1053" s="107"/>
      <c r="Q1053" s="107"/>
      <c r="R1053" s="107"/>
      <c r="S1053" s="108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69"/>
      <c r="AD1053" s="72"/>
      <c r="AE1053" s="448"/>
      <c r="AF1053" s="72"/>
      <c r="AG1053" s="69"/>
      <c r="AH1053" s="109"/>
    </row>
    <row r="1054" spans="1:34" s="76" customFormat="1" ht="14.25" customHeight="1" hidden="1">
      <c r="A1054" s="79"/>
      <c r="B1054" s="50"/>
      <c r="C1054" s="69"/>
      <c r="D1054" s="71"/>
      <c r="E1054" s="71"/>
      <c r="F1054" s="71"/>
      <c r="G1054" s="71"/>
      <c r="H1054" s="71"/>
      <c r="I1054" s="105"/>
      <c r="J1054" s="70"/>
      <c r="K1054" s="71"/>
      <c r="L1054" s="70"/>
      <c r="M1054" s="71"/>
      <c r="N1054" s="106"/>
      <c r="O1054" s="72"/>
      <c r="P1054" s="107"/>
      <c r="Q1054" s="107"/>
      <c r="R1054" s="107"/>
      <c r="S1054" s="108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69"/>
      <c r="AD1054" s="72"/>
      <c r="AE1054" s="448"/>
      <c r="AF1054" s="72"/>
      <c r="AG1054" s="69"/>
      <c r="AH1054" s="109"/>
    </row>
    <row r="1055" spans="1:34" s="76" customFormat="1" ht="27.75" customHeight="1" hidden="1">
      <c r="A1055" s="79"/>
      <c r="B1055" s="50"/>
      <c r="C1055" s="86"/>
      <c r="D1055" s="71"/>
      <c r="E1055" s="71"/>
      <c r="F1055" s="71"/>
      <c r="G1055" s="71"/>
      <c r="H1055" s="71"/>
      <c r="I1055" s="105"/>
      <c r="J1055" s="70"/>
      <c r="K1055" s="71"/>
      <c r="L1055" s="70"/>
      <c r="M1055" s="71"/>
      <c r="N1055" s="106"/>
      <c r="O1055" s="72"/>
      <c r="P1055" s="107"/>
      <c r="Q1055" s="107"/>
      <c r="R1055" s="107"/>
      <c r="S1055" s="108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69"/>
      <c r="AD1055" s="72"/>
      <c r="AE1055" s="448"/>
      <c r="AF1055" s="72"/>
      <c r="AG1055" s="69"/>
      <c r="AH1055" s="109"/>
    </row>
    <row r="1056" spans="1:34" s="78" customFormat="1" ht="12.75" hidden="1">
      <c r="A1056" s="21"/>
      <c r="B1056" s="49"/>
      <c r="C1056" s="350"/>
      <c r="D1056" s="68"/>
      <c r="E1056" s="68"/>
      <c r="F1056" s="68"/>
      <c r="G1056" s="68"/>
      <c r="H1056" s="68"/>
      <c r="I1056" s="367"/>
      <c r="J1056" s="368"/>
      <c r="K1056" s="368"/>
      <c r="L1056" s="368"/>
      <c r="M1056" s="368"/>
      <c r="N1056" s="368"/>
      <c r="O1056" s="368"/>
      <c r="P1056" s="368"/>
      <c r="Q1056" s="368"/>
      <c r="R1056" s="368"/>
      <c r="S1056" s="368"/>
      <c r="T1056" s="368"/>
      <c r="U1056" s="368"/>
      <c r="V1056" s="368"/>
      <c r="W1056" s="368"/>
      <c r="X1056" s="368"/>
      <c r="Y1056" s="368"/>
      <c r="Z1056" s="368"/>
      <c r="AA1056" s="368"/>
      <c r="AB1056" s="368"/>
      <c r="AC1056" s="368"/>
      <c r="AD1056" s="368"/>
      <c r="AE1056" s="449"/>
      <c r="AF1056" s="368"/>
      <c r="AG1056" s="368"/>
      <c r="AH1056" s="368"/>
    </row>
    <row r="1057" spans="1:34" s="67" customFormat="1" ht="12.75" hidden="1">
      <c r="A1057" s="79"/>
      <c r="B1057" s="50"/>
      <c r="C1057" s="2"/>
      <c r="I1057" s="110"/>
      <c r="J1057" s="113"/>
      <c r="K1057" s="114"/>
      <c r="L1057" s="113"/>
      <c r="M1057" s="114"/>
      <c r="N1057" s="115"/>
      <c r="O1057" s="114"/>
      <c r="P1057" s="116"/>
      <c r="Q1057" s="116"/>
      <c r="R1057" s="116"/>
      <c r="S1057" s="117"/>
      <c r="T1057" s="116"/>
      <c r="U1057" s="116"/>
      <c r="V1057" s="116"/>
      <c r="W1057" s="116"/>
      <c r="X1057" s="116"/>
      <c r="Y1057" s="116"/>
      <c r="Z1057" s="116"/>
      <c r="AA1057" s="116"/>
      <c r="AB1057" s="116"/>
      <c r="AC1057" s="113"/>
      <c r="AD1057" s="114"/>
      <c r="AE1057" s="446"/>
      <c r="AF1057" s="114"/>
      <c r="AG1057" s="113"/>
      <c r="AH1057" s="118"/>
    </row>
    <row r="1058" spans="1:34" s="78" customFormat="1" ht="12.75" hidden="1">
      <c r="A1058" s="21"/>
      <c r="B1058" s="49"/>
      <c r="C1058" s="350"/>
      <c r="D1058" s="68"/>
      <c r="E1058" s="68"/>
      <c r="F1058" s="68"/>
      <c r="G1058" s="68"/>
      <c r="H1058" s="68"/>
      <c r="I1058" s="367"/>
      <c r="J1058" s="368"/>
      <c r="K1058" s="368"/>
      <c r="L1058" s="368"/>
      <c r="M1058" s="368"/>
      <c r="N1058" s="368"/>
      <c r="O1058" s="368"/>
      <c r="P1058" s="368"/>
      <c r="Q1058" s="368"/>
      <c r="R1058" s="368"/>
      <c r="S1058" s="368"/>
      <c r="T1058" s="368"/>
      <c r="U1058" s="368"/>
      <c r="V1058" s="368"/>
      <c r="W1058" s="368"/>
      <c r="X1058" s="368"/>
      <c r="Y1058" s="368"/>
      <c r="Z1058" s="368"/>
      <c r="AA1058" s="368"/>
      <c r="AB1058" s="368"/>
      <c r="AC1058" s="368"/>
      <c r="AD1058" s="368"/>
      <c r="AE1058" s="449"/>
      <c r="AF1058" s="368"/>
      <c r="AG1058" s="368"/>
      <c r="AH1058" s="368"/>
    </row>
    <row r="1059" spans="1:34" s="67" customFormat="1" ht="13.5" hidden="1" thickBot="1">
      <c r="A1059" s="79"/>
      <c r="B1059" s="77"/>
      <c r="C1059" s="2"/>
      <c r="I1059" s="110"/>
      <c r="J1059" s="113"/>
      <c r="K1059" s="114"/>
      <c r="L1059" s="113"/>
      <c r="M1059" s="114"/>
      <c r="N1059" s="115"/>
      <c r="O1059" s="114"/>
      <c r="P1059" s="116"/>
      <c r="Q1059" s="116"/>
      <c r="R1059" s="116"/>
      <c r="S1059" s="117"/>
      <c r="T1059" s="116"/>
      <c r="U1059" s="116"/>
      <c r="V1059" s="116"/>
      <c r="W1059" s="116"/>
      <c r="X1059" s="116"/>
      <c r="Y1059" s="116"/>
      <c r="Z1059" s="116"/>
      <c r="AA1059" s="116"/>
      <c r="AB1059" s="116"/>
      <c r="AC1059" s="113"/>
      <c r="AD1059" s="114"/>
      <c r="AE1059" s="446"/>
      <c r="AF1059" s="114"/>
      <c r="AG1059" s="113"/>
      <c r="AH1059" s="118"/>
    </row>
    <row r="1060" spans="1:34" s="173" customFormat="1" ht="29.25" customHeight="1">
      <c r="A1060" s="378"/>
      <c r="B1060" s="147" t="s">
        <v>169</v>
      </c>
      <c r="C1060" s="162" t="s">
        <v>170</v>
      </c>
      <c r="D1060" s="375"/>
      <c r="E1060" s="375"/>
      <c r="F1060" s="375"/>
      <c r="G1060" s="375"/>
      <c r="H1060" s="375"/>
      <c r="I1060" s="376"/>
      <c r="J1060" s="376"/>
      <c r="K1060" s="376"/>
      <c r="L1060" s="376"/>
      <c r="M1060" s="376"/>
      <c r="N1060" s="377"/>
      <c r="O1060" s="376"/>
      <c r="P1060" s="377"/>
      <c r="Q1060" s="377"/>
      <c r="R1060" s="377"/>
      <c r="S1060" s="377"/>
      <c r="T1060" s="377"/>
      <c r="U1060" s="377">
        <f>SUM(U1061)</f>
        <v>22134</v>
      </c>
      <c r="V1060" s="377">
        <f aca="true" t="shared" si="91" ref="V1060:AH1060">SUM(V1061)</f>
        <v>22134</v>
      </c>
      <c r="W1060" s="377">
        <f t="shared" si="91"/>
        <v>0</v>
      </c>
      <c r="X1060" s="377">
        <f t="shared" si="91"/>
        <v>0</v>
      </c>
      <c r="Y1060" s="377">
        <f t="shared" si="91"/>
        <v>0</v>
      </c>
      <c r="Z1060" s="377">
        <f t="shared" si="91"/>
        <v>0</v>
      </c>
      <c r="AA1060" s="377">
        <f t="shared" si="91"/>
        <v>0</v>
      </c>
      <c r="AB1060" s="377">
        <f t="shared" si="91"/>
        <v>0</v>
      </c>
      <c r="AC1060" s="377">
        <f t="shared" si="91"/>
        <v>22134</v>
      </c>
      <c r="AD1060" s="377">
        <f t="shared" si="91"/>
        <v>36708</v>
      </c>
      <c r="AE1060" s="413">
        <f>SUM(AD1060/AC1060)</f>
        <v>1.6584440227703985</v>
      </c>
      <c r="AF1060" s="377">
        <f t="shared" si="91"/>
        <v>22134</v>
      </c>
      <c r="AG1060" s="377">
        <f t="shared" si="91"/>
        <v>0</v>
      </c>
      <c r="AH1060" s="377">
        <f t="shared" si="91"/>
        <v>0</v>
      </c>
    </row>
    <row r="1061" spans="1:34" s="173" customFormat="1" ht="18.75" customHeight="1">
      <c r="A1061" s="378"/>
      <c r="B1061" s="155" t="s">
        <v>109</v>
      </c>
      <c r="C1061" s="179" t="s">
        <v>88</v>
      </c>
      <c r="D1061" s="156"/>
      <c r="E1061" s="156"/>
      <c r="F1061" s="156"/>
      <c r="G1061" s="156"/>
      <c r="H1061" s="156"/>
      <c r="I1061" s="394"/>
      <c r="J1061" s="394"/>
      <c r="K1061" s="394"/>
      <c r="L1061" s="394"/>
      <c r="M1061" s="394"/>
      <c r="N1061" s="395"/>
      <c r="O1061" s="394"/>
      <c r="P1061" s="396"/>
      <c r="Q1061" s="396"/>
      <c r="R1061" s="396"/>
      <c r="S1061" s="396"/>
      <c r="T1061" s="396"/>
      <c r="U1061" s="396">
        <v>22134</v>
      </c>
      <c r="V1061" s="396">
        <v>22134</v>
      </c>
      <c r="W1061" s="396"/>
      <c r="X1061" s="396"/>
      <c r="Y1061" s="396"/>
      <c r="Z1061" s="396"/>
      <c r="AA1061" s="396"/>
      <c r="AB1061" s="396"/>
      <c r="AC1061" s="268">
        <f>SUM(U1061-AA1061+AB1061)</f>
        <v>22134</v>
      </c>
      <c r="AD1061" s="166">
        <v>36708</v>
      </c>
      <c r="AE1061" s="414">
        <f>SUM(AD1061/AC1061)</f>
        <v>1.6584440227703985</v>
      </c>
      <c r="AF1061" s="394">
        <v>22134</v>
      </c>
      <c r="AG1061" s="394"/>
      <c r="AH1061" s="394"/>
    </row>
    <row r="1062" spans="1:34" s="173" customFormat="1" ht="23.25" customHeight="1">
      <c r="A1062" s="378"/>
      <c r="B1062" s="147" t="s">
        <v>220</v>
      </c>
      <c r="C1062" s="162" t="s">
        <v>221</v>
      </c>
      <c r="D1062" s="375"/>
      <c r="E1062" s="375"/>
      <c r="F1062" s="375"/>
      <c r="G1062" s="375"/>
      <c r="H1062" s="375"/>
      <c r="I1062" s="376"/>
      <c r="J1062" s="376"/>
      <c r="K1062" s="376"/>
      <c r="L1062" s="376"/>
      <c r="M1062" s="376"/>
      <c r="N1062" s="377"/>
      <c r="O1062" s="376"/>
      <c r="P1062" s="377"/>
      <c r="Q1062" s="377"/>
      <c r="R1062" s="377"/>
      <c r="S1062" s="377"/>
      <c r="T1062" s="377"/>
      <c r="U1062" s="377"/>
      <c r="V1062" s="377"/>
      <c r="W1062" s="377"/>
      <c r="X1062" s="377"/>
      <c r="Y1062" s="377"/>
      <c r="Z1062" s="377"/>
      <c r="AA1062" s="377"/>
      <c r="AB1062" s="377"/>
      <c r="AC1062" s="204">
        <f>SUM(AC1063)</f>
        <v>0</v>
      </c>
      <c r="AD1062" s="204">
        <f>SUM(AD1063)</f>
        <v>2915</v>
      </c>
      <c r="AE1062" s="451" t="s">
        <v>225</v>
      </c>
      <c r="AF1062" s="394"/>
      <c r="AG1062" s="394"/>
      <c r="AH1062" s="394"/>
    </row>
    <row r="1063" spans="1:34" s="173" customFormat="1" ht="18.75" customHeight="1">
      <c r="A1063" s="378"/>
      <c r="B1063" s="155" t="s">
        <v>183</v>
      </c>
      <c r="C1063" s="179" t="s">
        <v>207</v>
      </c>
      <c r="D1063" s="156"/>
      <c r="E1063" s="156"/>
      <c r="F1063" s="156"/>
      <c r="G1063" s="156"/>
      <c r="H1063" s="156"/>
      <c r="I1063" s="394"/>
      <c r="J1063" s="394"/>
      <c r="K1063" s="394"/>
      <c r="L1063" s="394"/>
      <c r="M1063" s="394"/>
      <c r="N1063" s="395"/>
      <c r="O1063" s="394"/>
      <c r="P1063" s="396"/>
      <c r="Q1063" s="396"/>
      <c r="R1063" s="396"/>
      <c r="S1063" s="396"/>
      <c r="T1063" s="396"/>
      <c r="U1063" s="396"/>
      <c r="V1063" s="396"/>
      <c r="W1063" s="396"/>
      <c r="X1063" s="396"/>
      <c r="Y1063" s="396"/>
      <c r="Z1063" s="396"/>
      <c r="AA1063" s="396"/>
      <c r="AB1063" s="396"/>
      <c r="AC1063" s="166">
        <v>0</v>
      </c>
      <c r="AD1063" s="166">
        <v>2915</v>
      </c>
      <c r="AE1063" s="452" t="s">
        <v>225</v>
      </c>
      <c r="AF1063" s="394"/>
      <c r="AG1063" s="394"/>
      <c r="AH1063" s="394"/>
    </row>
    <row r="1064" spans="1:34" s="373" customFormat="1" ht="21.75" customHeight="1" thickBot="1">
      <c r="A1064" s="369"/>
      <c r="B1064" s="237"/>
      <c r="C1064" s="224" t="s">
        <v>149</v>
      </c>
      <c r="D1064" s="142"/>
      <c r="E1064" s="142"/>
      <c r="F1064" s="142"/>
      <c r="G1064" s="142"/>
      <c r="H1064" s="142"/>
      <c r="I1064" s="370"/>
      <c r="J1064" s="370"/>
      <c r="K1064" s="370"/>
      <c r="L1064" s="370"/>
      <c r="M1064" s="370"/>
      <c r="N1064" s="371"/>
      <c r="O1064" s="370"/>
      <c r="P1064" s="372"/>
      <c r="Q1064" s="372"/>
      <c r="R1064" s="372"/>
      <c r="S1064" s="372"/>
      <c r="T1064" s="372"/>
      <c r="U1064" s="372">
        <f aca="true" t="shared" si="92" ref="U1064:AB1064">SUM(U1075+U1071+U1065)</f>
        <v>970322</v>
      </c>
      <c r="V1064" s="372">
        <f t="shared" si="92"/>
        <v>970322</v>
      </c>
      <c r="W1064" s="372">
        <f t="shared" si="92"/>
        <v>0</v>
      </c>
      <c r="X1064" s="372">
        <f t="shared" si="92"/>
        <v>0</v>
      </c>
      <c r="Y1064" s="372">
        <f t="shared" si="92"/>
        <v>0</v>
      </c>
      <c r="Z1064" s="372">
        <f t="shared" si="92"/>
        <v>0</v>
      </c>
      <c r="AA1064" s="372">
        <f t="shared" si="92"/>
        <v>0</v>
      </c>
      <c r="AB1064" s="372">
        <f t="shared" si="92"/>
        <v>0</v>
      </c>
      <c r="AC1064" s="408">
        <f>SUM(AC1075+AC1071+AC1065+AC1069)</f>
        <v>970322</v>
      </c>
      <c r="AD1064" s="408">
        <f>SUM(AD1075+AD1071+AD1065+AD1069)</f>
        <v>789140</v>
      </c>
      <c r="AE1064" s="410">
        <f>SUM(AD1064/AC1064)</f>
        <v>0.8132764175191328</v>
      </c>
      <c r="AF1064" s="372">
        <f>SUM(AF1075+AF1071+AF1065)</f>
        <v>970322</v>
      </c>
      <c r="AG1064" s="372">
        <f>SUM(AG1075+AG1071+AG1065)</f>
        <v>0</v>
      </c>
      <c r="AH1064" s="372">
        <f>SUM(AH1075+AH1071+AH1065)</f>
        <v>0</v>
      </c>
    </row>
    <row r="1065" spans="1:34" s="145" customFormat="1" ht="21.75" customHeight="1" thickTop="1">
      <c r="A1065" s="374"/>
      <c r="B1065" s="147" t="s">
        <v>171</v>
      </c>
      <c r="C1065" s="162" t="s">
        <v>172</v>
      </c>
      <c r="D1065" s="375"/>
      <c r="E1065" s="375"/>
      <c r="F1065" s="375"/>
      <c r="G1065" s="375"/>
      <c r="H1065" s="375"/>
      <c r="I1065" s="376"/>
      <c r="J1065" s="376"/>
      <c r="K1065" s="376"/>
      <c r="L1065" s="376"/>
      <c r="M1065" s="376"/>
      <c r="N1065" s="377"/>
      <c r="O1065" s="376"/>
      <c r="P1065" s="377"/>
      <c r="Q1065" s="377"/>
      <c r="R1065" s="377"/>
      <c r="S1065" s="377"/>
      <c r="T1065" s="377"/>
      <c r="U1065" s="377">
        <f>SUM(U1068)</f>
        <v>5000</v>
      </c>
      <c r="V1065" s="377">
        <f aca="true" t="shared" si="93" ref="V1065:AH1065">SUM(V1068)</f>
        <v>5000</v>
      </c>
      <c r="W1065" s="377">
        <f t="shared" si="93"/>
        <v>0</v>
      </c>
      <c r="X1065" s="377">
        <f t="shared" si="93"/>
        <v>0</v>
      </c>
      <c r="Y1065" s="377">
        <f t="shared" si="93"/>
        <v>0</v>
      </c>
      <c r="Z1065" s="377">
        <f t="shared" si="93"/>
        <v>0</v>
      </c>
      <c r="AA1065" s="377">
        <f t="shared" si="93"/>
        <v>0</v>
      </c>
      <c r="AB1065" s="377">
        <f t="shared" si="93"/>
        <v>0</v>
      </c>
      <c r="AC1065" s="377">
        <f>SUM(AC1066:AC1068)</f>
        <v>5000</v>
      </c>
      <c r="AD1065" s="377">
        <f>SUM(AD1066:AD1068)</f>
        <v>94905</v>
      </c>
      <c r="AE1065" s="413">
        <f>SUM(AD1065/AC1065)</f>
        <v>18.981</v>
      </c>
      <c r="AF1065" s="377">
        <f t="shared" si="93"/>
        <v>5000</v>
      </c>
      <c r="AG1065" s="377">
        <f t="shared" si="93"/>
        <v>0</v>
      </c>
      <c r="AH1065" s="377">
        <f t="shared" si="93"/>
        <v>0</v>
      </c>
    </row>
    <row r="1066" spans="1:34" s="145" customFormat="1" ht="17.25" customHeight="1">
      <c r="A1066" s="374"/>
      <c r="B1066" s="402" t="s">
        <v>183</v>
      </c>
      <c r="C1066" s="403" t="s">
        <v>207</v>
      </c>
      <c r="D1066" s="404"/>
      <c r="E1066" s="404"/>
      <c r="F1066" s="404"/>
      <c r="G1066" s="404"/>
      <c r="H1066" s="404"/>
      <c r="I1066" s="405"/>
      <c r="J1066" s="405"/>
      <c r="K1066" s="405"/>
      <c r="L1066" s="405"/>
      <c r="M1066" s="405"/>
      <c r="N1066" s="406"/>
      <c r="O1066" s="405"/>
      <c r="P1066" s="406"/>
      <c r="Q1066" s="406"/>
      <c r="R1066" s="406"/>
      <c r="S1066" s="406"/>
      <c r="T1066" s="406"/>
      <c r="U1066" s="406"/>
      <c r="V1066" s="406"/>
      <c r="W1066" s="406"/>
      <c r="X1066" s="406"/>
      <c r="Y1066" s="406"/>
      <c r="Z1066" s="406"/>
      <c r="AA1066" s="406"/>
      <c r="AB1066" s="406"/>
      <c r="AC1066" s="406">
        <v>0</v>
      </c>
      <c r="AD1066" s="406">
        <v>838</v>
      </c>
      <c r="AE1066" s="452" t="s">
        <v>225</v>
      </c>
      <c r="AF1066" s="399"/>
      <c r="AG1066" s="399"/>
      <c r="AH1066" s="399"/>
    </row>
    <row r="1067" spans="1:34" s="145" customFormat="1" ht="18" customHeight="1">
      <c r="A1067" s="374"/>
      <c r="B1067" s="141" t="s">
        <v>109</v>
      </c>
      <c r="C1067" s="305" t="s">
        <v>88</v>
      </c>
      <c r="D1067" s="174"/>
      <c r="E1067" s="174"/>
      <c r="F1067" s="174"/>
      <c r="G1067" s="174"/>
      <c r="H1067" s="174"/>
      <c r="I1067" s="400"/>
      <c r="J1067" s="400"/>
      <c r="K1067" s="400"/>
      <c r="L1067" s="400"/>
      <c r="M1067" s="400"/>
      <c r="N1067" s="401"/>
      <c r="O1067" s="400"/>
      <c r="P1067" s="401"/>
      <c r="Q1067" s="401"/>
      <c r="R1067" s="401"/>
      <c r="S1067" s="401"/>
      <c r="T1067" s="401"/>
      <c r="U1067" s="401"/>
      <c r="V1067" s="401"/>
      <c r="W1067" s="401"/>
      <c r="X1067" s="401"/>
      <c r="Y1067" s="401"/>
      <c r="Z1067" s="401"/>
      <c r="AA1067" s="401"/>
      <c r="AB1067" s="401"/>
      <c r="AC1067" s="401">
        <v>0</v>
      </c>
      <c r="AD1067" s="401">
        <v>1277</v>
      </c>
      <c r="AE1067" s="452" t="s">
        <v>225</v>
      </c>
      <c r="AF1067" s="399"/>
      <c r="AG1067" s="399"/>
      <c r="AH1067" s="399"/>
    </row>
    <row r="1068" spans="1:34" s="173" customFormat="1" ht="50.25" customHeight="1">
      <c r="A1068" s="378"/>
      <c r="B1068" s="180" t="s">
        <v>144</v>
      </c>
      <c r="C1068" s="181" t="s">
        <v>145</v>
      </c>
      <c r="D1068" s="156"/>
      <c r="E1068" s="156"/>
      <c r="F1068" s="156"/>
      <c r="G1068" s="156"/>
      <c r="H1068" s="156"/>
      <c r="I1068" s="394"/>
      <c r="J1068" s="394"/>
      <c r="K1068" s="394"/>
      <c r="L1068" s="394"/>
      <c r="M1068" s="394"/>
      <c r="N1068" s="395"/>
      <c r="O1068" s="394"/>
      <c r="P1068" s="396"/>
      <c r="Q1068" s="396"/>
      <c r="R1068" s="396"/>
      <c r="S1068" s="396"/>
      <c r="T1068" s="396"/>
      <c r="U1068" s="396">
        <v>5000</v>
      </c>
      <c r="V1068" s="396">
        <v>5000</v>
      </c>
      <c r="W1068" s="396">
        <v>0</v>
      </c>
      <c r="X1068" s="396">
        <v>0</v>
      </c>
      <c r="Y1068" s="396"/>
      <c r="Z1068" s="396"/>
      <c r="AA1068" s="396"/>
      <c r="AB1068" s="396"/>
      <c r="AC1068" s="166">
        <f>SUM(U1068-AA1068+AB1068)</f>
        <v>5000</v>
      </c>
      <c r="AD1068" s="166">
        <v>92790</v>
      </c>
      <c r="AE1068" s="452" t="s">
        <v>225</v>
      </c>
      <c r="AF1068" s="396">
        <v>5000</v>
      </c>
      <c r="AG1068" s="396"/>
      <c r="AH1068" s="396"/>
    </row>
    <row r="1069" spans="1:34" s="173" customFormat="1" ht="20.25" customHeight="1">
      <c r="A1069" s="378"/>
      <c r="B1069" s="188" t="s">
        <v>222</v>
      </c>
      <c r="C1069" s="189" t="s">
        <v>223</v>
      </c>
      <c r="D1069" s="375"/>
      <c r="E1069" s="375"/>
      <c r="F1069" s="375"/>
      <c r="G1069" s="375"/>
      <c r="H1069" s="375"/>
      <c r="I1069" s="376"/>
      <c r="J1069" s="376"/>
      <c r="K1069" s="376"/>
      <c r="L1069" s="376"/>
      <c r="M1069" s="376"/>
      <c r="N1069" s="377"/>
      <c r="O1069" s="376"/>
      <c r="P1069" s="377"/>
      <c r="Q1069" s="377"/>
      <c r="R1069" s="377"/>
      <c r="S1069" s="377"/>
      <c r="T1069" s="377"/>
      <c r="U1069" s="377"/>
      <c r="V1069" s="377"/>
      <c r="W1069" s="377"/>
      <c r="X1069" s="377"/>
      <c r="Y1069" s="377"/>
      <c r="Z1069" s="377"/>
      <c r="AA1069" s="377"/>
      <c r="AB1069" s="377"/>
      <c r="AC1069" s="204">
        <f>SUM(AC1070)</f>
        <v>0</v>
      </c>
      <c r="AD1069" s="204">
        <f>SUM(AD1070)</f>
        <v>504</v>
      </c>
      <c r="AE1069" s="451" t="s">
        <v>225</v>
      </c>
      <c r="AF1069" s="396"/>
      <c r="AG1069" s="396"/>
      <c r="AH1069" s="396"/>
    </row>
    <row r="1070" spans="1:34" s="173" customFormat="1" ht="18" customHeight="1">
      <c r="A1070" s="378"/>
      <c r="B1070" s="180" t="s">
        <v>183</v>
      </c>
      <c r="C1070" s="181" t="s">
        <v>207</v>
      </c>
      <c r="D1070" s="156"/>
      <c r="E1070" s="156"/>
      <c r="F1070" s="156"/>
      <c r="G1070" s="156"/>
      <c r="H1070" s="156"/>
      <c r="I1070" s="394"/>
      <c r="J1070" s="394"/>
      <c r="K1070" s="394"/>
      <c r="L1070" s="394"/>
      <c r="M1070" s="394"/>
      <c r="N1070" s="395"/>
      <c r="O1070" s="394"/>
      <c r="P1070" s="396"/>
      <c r="Q1070" s="396"/>
      <c r="R1070" s="396"/>
      <c r="S1070" s="396"/>
      <c r="T1070" s="396"/>
      <c r="U1070" s="396"/>
      <c r="V1070" s="396"/>
      <c r="W1070" s="396"/>
      <c r="X1070" s="396"/>
      <c r="Y1070" s="396"/>
      <c r="Z1070" s="396"/>
      <c r="AA1070" s="396"/>
      <c r="AB1070" s="396"/>
      <c r="AC1070" s="166">
        <v>0</v>
      </c>
      <c r="AD1070" s="166">
        <v>504</v>
      </c>
      <c r="AE1070" s="452" t="s">
        <v>225</v>
      </c>
      <c r="AF1070" s="396"/>
      <c r="AG1070" s="396"/>
      <c r="AH1070" s="396"/>
    </row>
    <row r="1071" spans="1:34" s="145" customFormat="1" ht="21.75" customHeight="1">
      <c r="A1071" s="374"/>
      <c r="B1071" s="147" t="s">
        <v>164</v>
      </c>
      <c r="C1071" s="162" t="s">
        <v>165</v>
      </c>
      <c r="D1071" s="375"/>
      <c r="E1071" s="375"/>
      <c r="F1071" s="375"/>
      <c r="G1071" s="375"/>
      <c r="H1071" s="375"/>
      <c r="I1071" s="376"/>
      <c r="J1071" s="376"/>
      <c r="K1071" s="376"/>
      <c r="L1071" s="376"/>
      <c r="M1071" s="376"/>
      <c r="N1071" s="377"/>
      <c r="O1071" s="376"/>
      <c r="P1071" s="377"/>
      <c r="Q1071" s="377"/>
      <c r="R1071" s="377"/>
      <c r="S1071" s="377"/>
      <c r="T1071" s="377"/>
      <c r="U1071" s="377">
        <f>SUM(U1074)</f>
        <v>1500</v>
      </c>
      <c r="V1071" s="377">
        <f aca="true" t="shared" si="94" ref="V1071:AH1071">SUM(V1074)</f>
        <v>1500</v>
      </c>
      <c r="W1071" s="377">
        <f t="shared" si="94"/>
        <v>0</v>
      </c>
      <c r="X1071" s="377">
        <f t="shared" si="94"/>
        <v>0</v>
      </c>
      <c r="Y1071" s="377">
        <f t="shared" si="94"/>
        <v>0</v>
      </c>
      <c r="Z1071" s="377">
        <f t="shared" si="94"/>
        <v>0</v>
      </c>
      <c r="AA1071" s="377">
        <f t="shared" si="94"/>
        <v>0</v>
      </c>
      <c r="AB1071" s="377">
        <f t="shared" si="94"/>
        <v>0</v>
      </c>
      <c r="AC1071" s="377">
        <f>SUM(AC1072:AC1074)</f>
        <v>1500</v>
      </c>
      <c r="AD1071" s="377">
        <f>SUM(AD1072:AD1074)</f>
        <v>536</v>
      </c>
      <c r="AE1071" s="413">
        <f>SUM(AD1071/AC1071)</f>
        <v>0.35733333333333334</v>
      </c>
      <c r="AF1071" s="377">
        <f t="shared" si="94"/>
        <v>1500</v>
      </c>
      <c r="AG1071" s="377">
        <f t="shared" si="94"/>
        <v>0</v>
      </c>
      <c r="AH1071" s="377">
        <f t="shared" si="94"/>
        <v>0</v>
      </c>
    </row>
    <row r="1072" spans="1:34" s="173" customFormat="1" ht="21.75" customHeight="1">
      <c r="A1072" s="378"/>
      <c r="B1072" s="155" t="s">
        <v>183</v>
      </c>
      <c r="C1072" s="179" t="s">
        <v>207</v>
      </c>
      <c r="D1072" s="156"/>
      <c r="E1072" s="156"/>
      <c r="F1072" s="156"/>
      <c r="G1072" s="156"/>
      <c r="H1072" s="156"/>
      <c r="I1072" s="394"/>
      <c r="J1072" s="394"/>
      <c r="K1072" s="394"/>
      <c r="L1072" s="394"/>
      <c r="M1072" s="394"/>
      <c r="N1072" s="407"/>
      <c r="O1072" s="394"/>
      <c r="P1072" s="407"/>
      <c r="Q1072" s="407"/>
      <c r="R1072" s="407"/>
      <c r="S1072" s="407"/>
      <c r="T1072" s="407"/>
      <c r="U1072" s="407"/>
      <c r="V1072" s="407"/>
      <c r="W1072" s="407"/>
      <c r="X1072" s="407"/>
      <c r="Y1072" s="407"/>
      <c r="Z1072" s="407"/>
      <c r="AA1072" s="407"/>
      <c r="AB1072" s="407"/>
      <c r="AC1072" s="407">
        <v>0</v>
      </c>
      <c r="AD1072" s="407">
        <v>524</v>
      </c>
      <c r="AE1072" s="452" t="s">
        <v>225</v>
      </c>
      <c r="AF1072" s="407"/>
      <c r="AG1072" s="407"/>
      <c r="AH1072" s="407"/>
    </row>
    <row r="1073" spans="1:34" s="173" customFormat="1" ht="21.75" customHeight="1">
      <c r="A1073" s="378"/>
      <c r="B1073" s="155" t="s">
        <v>208</v>
      </c>
      <c r="C1073" s="179" t="s">
        <v>209</v>
      </c>
      <c r="D1073" s="156"/>
      <c r="E1073" s="156"/>
      <c r="F1073" s="156"/>
      <c r="G1073" s="156"/>
      <c r="H1073" s="156"/>
      <c r="I1073" s="394"/>
      <c r="J1073" s="394"/>
      <c r="K1073" s="394"/>
      <c r="L1073" s="394"/>
      <c r="M1073" s="394"/>
      <c r="N1073" s="407"/>
      <c r="O1073" s="394"/>
      <c r="P1073" s="407"/>
      <c r="Q1073" s="407"/>
      <c r="R1073" s="407"/>
      <c r="S1073" s="407"/>
      <c r="T1073" s="407"/>
      <c r="U1073" s="407"/>
      <c r="V1073" s="407"/>
      <c r="W1073" s="407"/>
      <c r="X1073" s="407"/>
      <c r="Y1073" s="407"/>
      <c r="Z1073" s="407"/>
      <c r="AA1073" s="407"/>
      <c r="AB1073" s="407"/>
      <c r="AC1073" s="407">
        <v>0</v>
      </c>
      <c r="AD1073" s="407">
        <v>12</v>
      </c>
      <c r="AE1073" s="452" t="s">
        <v>225</v>
      </c>
      <c r="AF1073" s="407"/>
      <c r="AG1073" s="407"/>
      <c r="AH1073" s="407"/>
    </row>
    <row r="1074" spans="1:34" s="173" customFormat="1" ht="54.75" customHeight="1">
      <c r="A1074" s="378"/>
      <c r="B1074" s="180" t="s">
        <v>144</v>
      </c>
      <c r="C1074" s="181" t="s">
        <v>145</v>
      </c>
      <c r="D1074" s="156"/>
      <c r="E1074" s="156"/>
      <c r="F1074" s="156"/>
      <c r="G1074" s="156"/>
      <c r="H1074" s="156"/>
      <c r="I1074" s="394"/>
      <c r="J1074" s="394"/>
      <c r="K1074" s="394"/>
      <c r="L1074" s="394"/>
      <c r="M1074" s="394"/>
      <c r="N1074" s="395"/>
      <c r="O1074" s="394"/>
      <c r="P1074" s="396"/>
      <c r="Q1074" s="396"/>
      <c r="R1074" s="396"/>
      <c r="S1074" s="396"/>
      <c r="T1074" s="396"/>
      <c r="U1074" s="396">
        <v>1500</v>
      </c>
      <c r="V1074" s="396">
        <v>1500</v>
      </c>
      <c r="W1074" s="396">
        <v>0</v>
      </c>
      <c r="X1074" s="396">
        <v>0</v>
      </c>
      <c r="Y1074" s="396"/>
      <c r="Z1074" s="396"/>
      <c r="AA1074" s="396"/>
      <c r="AB1074" s="396"/>
      <c r="AC1074" s="166">
        <f>SUM(U1074-AA1074+AB1074)</f>
        <v>1500</v>
      </c>
      <c r="AD1074" s="166">
        <v>0</v>
      </c>
      <c r="AE1074" s="414">
        <f>SUM(AD1074/AC1074)</f>
        <v>0</v>
      </c>
      <c r="AF1074" s="396">
        <v>1500</v>
      </c>
      <c r="AG1074" s="396"/>
      <c r="AH1074" s="396"/>
    </row>
    <row r="1075" spans="1:34" s="145" customFormat="1" ht="21" customHeight="1">
      <c r="A1075" s="374"/>
      <c r="B1075" s="147" t="s">
        <v>150</v>
      </c>
      <c r="C1075" s="162" t="s">
        <v>151</v>
      </c>
      <c r="D1075" s="375"/>
      <c r="E1075" s="375"/>
      <c r="F1075" s="375"/>
      <c r="G1075" s="375"/>
      <c r="H1075" s="375"/>
      <c r="I1075" s="376"/>
      <c r="J1075" s="376"/>
      <c r="K1075" s="376"/>
      <c r="L1075" s="376"/>
      <c r="M1075" s="376"/>
      <c r="N1075" s="377"/>
      <c r="O1075" s="376"/>
      <c r="P1075" s="377"/>
      <c r="Q1075" s="377"/>
      <c r="R1075" s="377"/>
      <c r="S1075" s="377"/>
      <c r="T1075" s="377"/>
      <c r="U1075" s="377">
        <f>SUM(U1076+U1077+U1078+U1079)</f>
        <v>963822</v>
      </c>
      <c r="V1075" s="377">
        <f aca="true" t="shared" si="95" ref="V1075:AH1075">SUM(V1076+V1077+V1078+V1079)</f>
        <v>963822</v>
      </c>
      <c r="W1075" s="377">
        <f t="shared" si="95"/>
        <v>0</v>
      </c>
      <c r="X1075" s="377">
        <f t="shared" si="95"/>
        <v>0</v>
      </c>
      <c r="Y1075" s="377">
        <f t="shared" si="95"/>
        <v>0</v>
      </c>
      <c r="Z1075" s="377">
        <f t="shared" si="95"/>
        <v>0</v>
      </c>
      <c r="AA1075" s="377">
        <f t="shared" si="95"/>
        <v>0</v>
      </c>
      <c r="AB1075" s="377">
        <f t="shared" si="95"/>
        <v>0</v>
      </c>
      <c r="AC1075" s="377">
        <f t="shared" si="95"/>
        <v>963822</v>
      </c>
      <c r="AD1075" s="377">
        <f t="shared" si="95"/>
        <v>693195</v>
      </c>
      <c r="AE1075" s="413">
        <f>SUM(AD1075/AC1075)</f>
        <v>0.7192147512715004</v>
      </c>
      <c r="AF1075" s="377">
        <f t="shared" si="95"/>
        <v>963822</v>
      </c>
      <c r="AG1075" s="377">
        <f t="shared" si="95"/>
        <v>0</v>
      </c>
      <c r="AH1075" s="377">
        <f t="shared" si="95"/>
        <v>0</v>
      </c>
    </row>
    <row r="1076" spans="1:34" s="173" customFormat="1" ht="17.25" customHeight="1">
      <c r="A1076" s="378"/>
      <c r="B1076" s="266" t="s">
        <v>216</v>
      </c>
      <c r="C1076" s="384" t="s">
        <v>207</v>
      </c>
      <c r="D1076" s="267"/>
      <c r="E1076" s="267"/>
      <c r="F1076" s="267"/>
      <c r="G1076" s="267"/>
      <c r="H1076" s="267"/>
      <c r="I1076" s="385"/>
      <c r="J1076" s="385"/>
      <c r="K1076" s="385"/>
      <c r="L1076" s="385"/>
      <c r="M1076" s="385"/>
      <c r="N1076" s="386"/>
      <c r="O1076" s="385"/>
      <c r="P1076" s="387"/>
      <c r="Q1076" s="387"/>
      <c r="R1076" s="387"/>
      <c r="S1076" s="387"/>
      <c r="T1076" s="387"/>
      <c r="U1076" s="385">
        <v>0</v>
      </c>
      <c r="V1076" s="385">
        <v>0</v>
      </c>
      <c r="W1076" s="387">
        <v>0</v>
      </c>
      <c r="X1076" s="387">
        <v>0</v>
      </c>
      <c r="Y1076" s="387"/>
      <c r="Z1076" s="387"/>
      <c r="AA1076" s="387"/>
      <c r="AB1076" s="387"/>
      <c r="AC1076" s="268">
        <v>0</v>
      </c>
      <c r="AD1076" s="268">
        <v>2017</v>
      </c>
      <c r="AE1076" s="452" t="s">
        <v>225</v>
      </c>
      <c r="AF1076" s="385">
        <v>0</v>
      </c>
      <c r="AG1076" s="385"/>
      <c r="AH1076" s="385"/>
    </row>
    <row r="1077" spans="1:34" s="173" customFormat="1" ht="15.75" customHeight="1">
      <c r="A1077" s="378"/>
      <c r="B1077" s="155" t="s">
        <v>217</v>
      </c>
      <c r="C1077" s="156" t="s">
        <v>207</v>
      </c>
      <c r="D1077" s="156"/>
      <c r="E1077" s="156"/>
      <c r="F1077" s="156"/>
      <c r="G1077" s="156"/>
      <c r="H1077" s="156"/>
      <c r="I1077" s="394"/>
      <c r="J1077" s="394"/>
      <c r="K1077" s="394"/>
      <c r="L1077" s="394"/>
      <c r="M1077" s="394"/>
      <c r="N1077" s="395"/>
      <c r="O1077" s="394"/>
      <c r="P1077" s="396"/>
      <c r="Q1077" s="396"/>
      <c r="R1077" s="396"/>
      <c r="S1077" s="396"/>
      <c r="T1077" s="396"/>
      <c r="U1077" s="394">
        <v>655881</v>
      </c>
      <c r="V1077" s="394">
        <v>655881</v>
      </c>
      <c r="W1077" s="396">
        <v>0</v>
      </c>
      <c r="X1077" s="396">
        <v>0</v>
      </c>
      <c r="Y1077" s="396"/>
      <c r="Z1077" s="396"/>
      <c r="AA1077" s="396"/>
      <c r="AB1077" s="396"/>
      <c r="AC1077" s="166">
        <v>0</v>
      </c>
      <c r="AD1077" s="166">
        <v>947</v>
      </c>
      <c r="AE1077" s="452" t="s">
        <v>225</v>
      </c>
      <c r="AF1077" s="394">
        <v>655881</v>
      </c>
      <c r="AG1077" s="394"/>
      <c r="AH1077" s="394"/>
    </row>
    <row r="1078" spans="1:34" s="173" customFormat="1" ht="33" customHeight="1">
      <c r="A1078" s="378"/>
      <c r="B1078" s="155" t="s">
        <v>179</v>
      </c>
      <c r="C1078" s="156" t="s">
        <v>180</v>
      </c>
      <c r="D1078" s="156"/>
      <c r="E1078" s="156"/>
      <c r="F1078" s="156"/>
      <c r="G1078" s="156"/>
      <c r="H1078" s="156"/>
      <c r="I1078" s="394"/>
      <c r="J1078" s="394"/>
      <c r="K1078" s="394"/>
      <c r="L1078" s="394"/>
      <c r="M1078" s="394"/>
      <c r="N1078" s="395"/>
      <c r="O1078" s="394"/>
      <c r="P1078" s="396"/>
      <c r="Q1078" s="396"/>
      <c r="R1078" s="396"/>
      <c r="S1078" s="396"/>
      <c r="T1078" s="396"/>
      <c r="U1078" s="394">
        <v>0</v>
      </c>
      <c r="V1078" s="394">
        <v>0</v>
      </c>
      <c r="W1078" s="396">
        <v>0</v>
      </c>
      <c r="X1078" s="396">
        <v>0</v>
      </c>
      <c r="Y1078" s="396"/>
      <c r="Z1078" s="396"/>
      <c r="AA1078" s="396"/>
      <c r="AB1078" s="396"/>
      <c r="AC1078" s="166">
        <v>655881</v>
      </c>
      <c r="AD1078" s="166">
        <v>469702</v>
      </c>
      <c r="AE1078" s="414">
        <f>SUM(AD1078/AC1078)</f>
        <v>0.7161390557128503</v>
      </c>
      <c r="AF1078" s="394">
        <v>0</v>
      </c>
      <c r="AG1078" s="394"/>
      <c r="AH1078" s="394"/>
    </row>
    <row r="1079" spans="1:34" s="173" customFormat="1" ht="34.5" customHeight="1" thickBot="1">
      <c r="A1079" s="378"/>
      <c r="B1079" s="388" t="s">
        <v>181</v>
      </c>
      <c r="C1079" s="389" t="s">
        <v>180</v>
      </c>
      <c r="D1079" s="389"/>
      <c r="E1079" s="389"/>
      <c r="F1079" s="389"/>
      <c r="G1079" s="389"/>
      <c r="H1079" s="389"/>
      <c r="I1079" s="390"/>
      <c r="J1079" s="390"/>
      <c r="K1079" s="390"/>
      <c r="L1079" s="390"/>
      <c r="M1079" s="390"/>
      <c r="N1079" s="391"/>
      <c r="O1079" s="390"/>
      <c r="P1079" s="392"/>
      <c r="Q1079" s="392"/>
      <c r="R1079" s="392"/>
      <c r="S1079" s="392"/>
      <c r="T1079" s="392"/>
      <c r="U1079" s="390">
        <v>307941</v>
      </c>
      <c r="V1079" s="390">
        <v>307941</v>
      </c>
      <c r="W1079" s="392">
        <v>0</v>
      </c>
      <c r="X1079" s="392">
        <v>0</v>
      </c>
      <c r="Y1079" s="392"/>
      <c r="Z1079" s="392"/>
      <c r="AA1079" s="392"/>
      <c r="AB1079" s="392"/>
      <c r="AC1079" s="393">
        <f>SUM(U1079-AA1079+AB1079)</f>
        <v>307941</v>
      </c>
      <c r="AD1079" s="393">
        <v>220529</v>
      </c>
      <c r="AE1079" s="450">
        <f>SUM(AD1079/AC1079)</f>
        <v>0.7161404294978584</v>
      </c>
      <c r="AF1079" s="390">
        <v>307941</v>
      </c>
      <c r="AG1079" s="390"/>
      <c r="AH1079" s="390"/>
    </row>
    <row r="1080" spans="1:34" s="173" customFormat="1" ht="54" customHeight="1" thickTop="1">
      <c r="A1080" s="378"/>
      <c r="B1080" s="378"/>
      <c r="C1080" s="380"/>
      <c r="I1080" s="381"/>
      <c r="J1080" s="381"/>
      <c r="K1080" s="381"/>
      <c r="L1080" s="381"/>
      <c r="M1080" s="381"/>
      <c r="N1080" s="382"/>
      <c r="O1080" s="381"/>
      <c r="P1080" s="383"/>
      <c r="Q1080" s="383"/>
      <c r="R1080" s="383"/>
      <c r="S1080" s="383"/>
      <c r="T1080" s="383"/>
      <c r="U1080" s="383"/>
      <c r="V1080" s="383"/>
      <c r="W1080" s="383"/>
      <c r="X1080" s="383"/>
      <c r="Y1080" s="383"/>
      <c r="Z1080" s="383"/>
      <c r="AA1080" s="383"/>
      <c r="AB1080" s="383"/>
      <c r="AC1080" s="172"/>
      <c r="AD1080" s="172"/>
      <c r="AE1080" s="172"/>
      <c r="AF1080" s="381"/>
      <c r="AG1080" s="381"/>
      <c r="AH1080" s="381"/>
    </row>
    <row r="1081" spans="1:14" ht="12.75">
      <c r="A1081" s="17"/>
      <c r="B1081" s="23"/>
      <c r="C1081" s="11"/>
      <c r="D1081" s="1"/>
      <c r="E1081" s="1"/>
      <c r="F1081" s="1"/>
      <c r="G1081" s="1"/>
      <c r="H1081" s="1"/>
      <c r="L1081" s="1"/>
      <c r="M1081" s="1"/>
      <c r="N1081" s="35"/>
    </row>
    <row r="1082" spans="1:14" ht="12.75">
      <c r="A1082" s="17"/>
      <c r="B1082" s="23"/>
      <c r="C1082" s="11"/>
      <c r="D1082" s="1"/>
      <c r="E1082" s="1"/>
      <c r="F1082" s="1"/>
      <c r="G1082" s="1"/>
      <c r="H1082" s="1"/>
      <c r="L1082" s="1"/>
      <c r="M1082" s="1"/>
      <c r="N1082" s="35"/>
    </row>
    <row r="1083" spans="1:14" ht="12.75">
      <c r="A1083" s="17"/>
      <c r="B1083" s="23"/>
      <c r="C1083" s="11"/>
      <c r="D1083" s="1"/>
      <c r="E1083" s="1"/>
      <c r="F1083" s="1"/>
      <c r="G1083" s="1"/>
      <c r="H1083" s="1"/>
      <c r="L1083" s="1"/>
      <c r="M1083" s="1"/>
      <c r="N1083" s="35"/>
    </row>
    <row r="1084" spans="1:14" ht="12.75">
      <c r="A1084" s="17"/>
      <c r="B1084" s="23"/>
      <c r="C1084" s="11"/>
      <c r="D1084" s="1"/>
      <c r="E1084" s="1"/>
      <c r="F1084" s="1"/>
      <c r="G1084" s="1"/>
      <c r="H1084" s="1"/>
      <c r="L1084" s="1"/>
      <c r="M1084" s="1"/>
      <c r="N1084" s="35"/>
    </row>
    <row r="1085" spans="1:14" ht="12.75">
      <c r="A1085" s="17"/>
      <c r="B1085" s="23"/>
      <c r="C1085" s="11"/>
      <c r="D1085" s="1"/>
      <c r="E1085" s="1"/>
      <c r="F1085" s="1"/>
      <c r="G1085" s="1"/>
      <c r="H1085" s="1"/>
      <c r="L1085" s="1"/>
      <c r="M1085" s="1"/>
      <c r="N1085" s="35"/>
    </row>
    <row r="1086" spans="1:14" ht="12.75">
      <c r="A1086" s="17"/>
      <c r="B1086" s="23"/>
      <c r="C1086" s="11"/>
      <c r="D1086" s="1"/>
      <c r="E1086" s="1"/>
      <c r="F1086" s="1"/>
      <c r="G1086" s="1"/>
      <c r="H1086" s="1"/>
      <c r="L1086" s="1"/>
      <c r="M1086" s="1"/>
      <c r="N1086" s="35"/>
    </row>
    <row r="1087" spans="1:14" ht="12.75">
      <c r="A1087" s="17"/>
      <c r="B1087" s="23"/>
      <c r="C1087" s="11"/>
      <c r="D1087" s="1"/>
      <c r="E1087" s="1"/>
      <c r="F1087" s="1"/>
      <c r="G1087" s="1"/>
      <c r="H1087" s="1"/>
      <c r="L1087" s="1"/>
      <c r="M1087" s="1"/>
      <c r="N1087" s="35"/>
    </row>
    <row r="1088" spans="1:14" ht="12.75">
      <c r="A1088" s="17"/>
      <c r="B1088" s="23"/>
      <c r="C1088" s="11"/>
      <c r="D1088" s="1"/>
      <c r="E1088" s="1"/>
      <c r="F1088" s="1"/>
      <c r="G1088" s="1"/>
      <c r="H1088" s="1"/>
      <c r="L1088" s="1"/>
      <c r="M1088" s="1"/>
      <c r="N1088" s="35"/>
    </row>
    <row r="1089" spans="1:14" ht="12.75">
      <c r="A1089" s="17"/>
      <c r="B1089" s="23"/>
      <c r="C1089" s="11"/>
      <c r="D1089" s="1"/>
      <c r="E1089" s="1"/>
      <c r="F1089" s="1"/>
      <c r="G1089" s="1"/>
      <c r="H1089" s="1"/>
      <c r="L1089" s="1"/>
      <c r="M1089" s="1"/>
      <c r="N1089" s="35"/>
    </row>
    <row r="1090" spans="1:14" ht="12.75">
      <c r="A1090" s="17"/>
      <c r="B1090" s="23"/>
      <c r="C1090" s="11"/>
      <c r="D1090" s="1"/>
      <c r="E1090" s="1"/>
      <c r="F1090" s="1"/>
      <c r="G1090" s="1"/>
      <c r="H1090" s="1"/>
      <c r="L1090" s="1"/>
      <c r="M1090" s="1"/>
      <c r="N1090" s="35"/>
    </row>
    <row r="1091" spans="1:14" ht="12.75">
      <c r="A1091" s="17"/>
      <c r="B1091" s="23"/>
      <c r="C1091" s="11"/>
      <c r="D1091" s="1"/>
      <c r="E1091" s="1"/>
      <c r="F1091" s="1"/>
      <c r="G1091" s="1"/>
      <c r="H1091" s="1"/>
      <c r="L1091" s="1"/>
      <c r="M1091" s="1"/>
      <c r="N1091" s="35"/>
    </row>
    <row r="1092" spans="1:14" ht="12.75">
      <c r="A1092" s="17"/>
      <c r="B1092" s="23"/>
      <c r="C1092" s="11"/>
      <c r="D1092" s="1"/>
      <c r="E1092" s="1"/>
      <c r="F1092" s="1"/>
      <c r="G1092" s="1"/>
      <c r="H1092" s="1"/>
      <c r="L1092" s="1"/>
      <c r="M1092" s="1"/>
      <c r="N1092" s="35"/>
    </row>
    <row r="1093" spans="1:14" ht="12.75">
      <c r="A1093" s="17"/>
      <c r="B1093" s="23"/>
      <c r="C1093" s="11"/>
      <c r="D1093" s="1"/>
      <c r="E1093" s="1"/>
      <c r="F1093" s="1"/>
      <c r="G1093" s="1"/>
      <c r="H1093" s="1"/>
      <c r="L1093" s="1"/>
      <c r="M1093" s="1"/>
      <c r="N1093" s="35"/>
    </row>
    <row r="1094" spans="1:14" ht="12.75">
      <c r="A1094" s="15"/>
      <c r="B1094" s="23"/>
      <c r="C1094" s="11"/>
      <c r="D1094" s="1"/>
      <c r="E1094" s="1"/>
      <c r="F1094" s="1"/>
      <c r="G1094" s="1"/>
      <c r="H1094" s="1"/>
      <c r="L1094" s="1"/>
      <c r="M1094" s="1"/>
      <c r="N1094" s="35"/>
    </row>
    <row r="1095" spans="1:14" ht="12.75">
      <c r="A1095" s="15"/>
      <c r="B1095" s="23"/>
      <c r="C1095" s="11"/>
      <c r="D1095" s="1"/>
      <c r="E1095" s="1"/>
      <c r="F1095" s="1"/>
      <c r="G1095" s="1"/>
      <c r="H1095" s="1"/>
      <c r="L1095" s="1"/>
      <c r="M1095" s="1"/>
      <c r="N1095" s="35"/>
    </row>
    <row r="1096" spans="1:14" ht="12.75">
      <c r="A1096" s="15"/>
      <c r="B1096" s="23"/>
      <c r="C1096" s="11"/>
      <c r="D1096" s="1"/>
      <c r="E1096" s="1"/>
      <c r="F1096" s="1"/>
      <c r="G1096" s="1"/>
      <c r="H1096" s="1"/>
      <c r="L1096" s="1"/>
      <c r="M1096" s="1"/>
      <c r="N1096" s="35"/>
    </row>
    <row r="1097" spans="1:14" ht="12.75">
      <c r="A1097" s="15"/>
      <c r="B1097" s="23"/>
      <c r="C1097" s="11"/>
      <c r="D1097" s="1"/>
      <c r="E1097" s="1"/>
      <c r="F1097" s="1"/>
      <c r="G1097" s="1"/>
      <c r="H1097" s="1"/>
      <c r="L1097" s="1"/>
      <c r="M1097" s="1"/>
      <c r="N1097" s="35"/>
    </row>
    <row r="1098" spans="1:14" ht="12.75">
      <c r="A1098" s="15"/>
      <c r="B1098" s="23"/>
      <c r="C1098" s="11"/>
      <c r="D1098" s="1"/>
      <c r="E1098" s="1"/>
      <c r="F1098" s="1"/>
      <c r="G1098" s="1"/>
      <c r="H1098" s="1"/>
      <c r="L1098" s="1"/>
      <c r="M1098" s="1"/>
      <c r="N1098" s="35"/>
    </row>
    <row r="1099" spans="1:14" ht="12.75">
      <c r="A1099" s="15"/>
      <c r="B1099" s="23"/>
      <c r="C1099" s="11"/>
      <c r="D1099" s="1"/>
      <c r="E1099" s="1"/>
      <c r="F1099" s="1"/>
      <c r="G1099" s="1"/>
      <c r="H1099" s="1"/>
      <c r="L1099" s="1"/>
      <c r="M1099" s="1"/>
      <c r="N1099" s="35"/>
    </row>
    <row r="1100" spans="1:14" ht="12.75">
      <c r="A1100" s="15"/>
      <c r="B1100" s="23"/>
      <c r="C1100" s="11"/>
      <c r="D1100" s="1"/>
      <c r="E1100" s="1"/>
      <c r="F1100" s="1"/>
      <c r="G1100" s="1"/>
      <c r="H1100" s="1"/>
      <c r="L1100" s="1"/>
      <c r="M1100" s="1"/>
      <c r="N1100" s="35"/>
    </row>
    <row r="1101" spans="1:14" ht="12.75">
      <c r="A1101" s="15"/>
      <c r="B1101" s="23"/>
      <c r="C1101" s="11"/>
      <c r="D1101" s="1"/>
      <c r="E1101" s="1"/>
      <c r="F1101" s="1"/>
      <c r="G1101" s="1"/>
      <c r="H1101" s="1"/>
      <c r="L1101" s="1"/>
      <c r="M1101" s="1"/>
      <c r="N1101" s="35"/>
    </row>
    <row r="1102" spans="1:14" ht="12.75">
      <c r="A1102" s="15"/>
      <c r="B1102" s="23"/>
      <c r="C1102" s="11"/>
      <c r="D1102" s="1"/>
      <c r="E1102" s="1"/>
      <c r="F1102" s="1"/>
      <c r="G1102" s="1"/>
      <c r="H1102" s="1"/>
      <c r="L1102" s="1"/>
      <c r="M1102" s="1"/>
      <c r="N1102" s="35"/>
    </row>
    <row r="1103" spans="1:14" ht="12.75">
      <c r="A1103" s="15"/>
      <c r="B1103" s="23"/>
      <c r="C1103" s="11"/>
      <c r="D1103" s="1"/>
      <c r="E1103" s="1"/>
      <c r="F1103" s="1"/>
      <c r="G1103" s="1"/>
      <c r="H1103" s="1"/>
      <c r="L1103" s="1"/>
      <c r="M1103" s="1"/>
      <c r="N1103" s="35"/>
    </row>
    <row r="1104" spans="1:14" ht="12.75">
      <c r="A1104" s="15"/>
      <c r="B1104" s="23"/>
      <c r="C1104" s="11"/>
      <c r="D1104" s="1"/>
      <c r="E1104" s="1"/>
      <c r="F1104" s="1"/>
      <c r="G1104" s="1"/>
      <c r="H1104" s="1"/>
      <c r="L1104" s="1"/>
      <c r="M1104" s="1"/>
      <c r="N1104" s="35"/>
    </row>
    <row r="1105" spans="1:14" ht="12.75">
      <c r="A1105" s="15"/>
      <c r="B1105" s="23"/>
      <c r="C1105" s="11"/>
      <c r="D1105" s="1"/>
      <c r="E1105" s="1"/>
      <c r="F1105" s="1"/>
      <c r="G1105" s="1"/>
      <c r="H1105" s="1"/>
      <c r="L1105" s="1"/>
      <c r="M1105" s="1"/>
      <c r="N1105" s="35"/>
    </row>
    <row r="1106" spans="1:14" ht="12.75">
      <c r="A1106" s="15"/>
      <c r="B1106" s="23"/>
      <c r="C1106" s="11"/>
      <c r="D1106" s="1"/>
      <c r="E1106" s="1"/>
      <c r="F1106" s="1"/>
      <c r="G1106" s="1"/>
      <c r="H1106" s="1"/>
      <c r="L1106" s="1"/>
      <c r="M1106" s="1"/>
      <c r="N1106" s="35"/>
    </row>
    <row r="1107" spans="1:14" ht="12.75">
      <c r="A1107" s="15"/>
      <c r="B1107" s="23"/>
      <c r="C1107" s="11"/>
      <c r="D1107" s="1"/>
      <c r="E1107" s="1"/>
      <c r="F1107" s="1"/>
      <c r="G1107" s="1"/>
      <c r="H1107" s="1"/>
      <c r="L1107" s="1"/>
      <c r="M1107" s="1"/>
      <c r="N1107" s="35"/>
    </row>
    <row r="1108" spans="1:14" ht="12.75">
      <c r="A1108" s="15"/>
      <c r="B1108" s="23"/>
      <c r="C1108" s="11"/>
      <c r="D1108" s="1"/>
      <c r="E1108" s="1"/>
      <c r="F1108" s="1"/>
      <c r="G1108" s="1"/>
      <c r="H1108" s="1"/>
      <c r="L1108" s="1"/>
      <c r="M1108" s="1"/>
      <c r="N1108" s="35"/>
    </row>
    <row r="1109" spans="1:14" ht="12.75">
      <c r="A1109" s="15"/>
      <c r="B1109" s="23"/>
      <c r="C1109" s="11"/>
      <c r="D1109" s="1"/>
      <c r="E1109" s="1"/>
      <c r="F1109" s="1"/>
      <c r="G1109" s="1"/>
      <c r="H1109" s="1"/>
      <c r="L1109" s="1"/>
      <c r="M1109" s="1"/>
      <c r="N1109" s="35"/>
    </row>
    <row r="1110" spans="1:14" ht="12.75">
      <c r="A1110" s="15"/>
      <c r="B1110" s="23"/>
      <c r="C1110" s="11"/>
      <c r="D1110" s="1"/>
      <c r="E1110" s="1"/>
      <c r="F1110" s="1"/>
      <c r="G1110" s="1"/>
      <c r="H1110" s="1"/>
      <c r="L1110" s="1"/>
      <c r="M1110" s="1"/>
      <c r="N1110" s="35"/>
    </row>
    <row r="1111" spans="1:14" ht="12.75">
      <c r="A1111" s="15"/>
      <c r="B1111" s="23"/>
      <c r="C1111" s="11"/>
      <c r="D1111" s="1"/>
      <c r="E1111" s="1"/>
      <c r="F1111" s="1"/>
      <c r="G1111" s="1"/>
      <c r="H1111" s="1"/>
      <c r="L1111" s="1"/>
      <c r="M1111" s="1"/>
      <c r="N1111" s="35"/>
    </row>
    <row r="1112" spans="1:14" ht="12.75">
      <c r="A1112" s="15"/>
      <c r="B1112" s="23"/>
      <c r="C1112" s="11"/>
      <c r="D1112" s="1"/>
      <c r="E1112" s="1"/>
      <c r="F1112" s="1"/>
      <c r="G1112" s="1"/>
      <c r="H1112" s="1"/>
      <c r="L1112" s="1"/>
      <c r="M1112" s="1"/>
      <c r="N1112" s="35"/>
    </row>
    <row r="1113" spans="1:14" ht="12.75">
      <c r="A1113" s="15"/>
      <c r="B1113" s="23"/>
      <c r="C1113" s="11"/>
      <c r="D1113" s="1"/>
      <c r="E1113" s="1"/>
      <c r="F1113" s="1"/>
      <c r="G1113" s="1"/>
      <c r="H1113" s="1"/>
      <c r="L1113" s="1"/>
      <c r="M1113" s="1"/>
      <c r="N1113" s="35"/>
    </row>
    <row r="1114" spans="1:14" ht="12.75">
      <c r="A1114" s="15"/>
      <c r="B1114" s="23"/>
      <c r="C1114" s="11"/>
      <c r="D1114" s="1"/>
      <c r="E1114" s="1"/>
      <c r="F1114" s="1"/>
      <c r="G1114" s="1"/>
      <c r="H1114" s="1"/>
      <c r="L1114" s="1"/>
      <c r="M1114" s="1"/>
      <c r="N1114" s="35"/>
    </row>
    <row r="1115" spans="1:14" ht="12.75">
      <c r="A1115" s="15"/>
      <c r="B1115" s="23"/>
      <c r="C1115" s="11"/>
      <c r="D1115" s="1"/>
      <c r="E1115" s="1"/>
      <c r="F1115" s="1"/>
      <c r="G1115" s="1"/>
      <c r="H1115" s="1"/>
      <c r="L1115" s="1"/>
      <c r="M1115" s="1"/>
      <c r="N1115" s="35"/>
    </row>
    <row r="1116" spans="1:14" ht="12.75">
      <c r="A1116" s="15"/>
      <c r="B1116" s="23"/>
      <c r="C1116" s="11"/>
      <c r="D1116" s="1"/>
      <c r="E1116" s="1"/>
      <c r="F1116" s="1"/>
      <c r="G1116" s="1"/>
      <c r="H1116" s="1"/>
      <c r="L1116" s="1"/>
      <c r="M1116" s="1"/>
      <c r="N1116" s="35"/>
    </row>
    <row r="1117" spans="1:14" ht="12.75">
      <c r="A1117" s="15"/>
      <c r="B1117" s="23"/>
      <c r="C1117" s="11"/>
      <c r="D1117" s="1"/>
      <c r="E1117" s="1"/>
      <c r="F1117" s="1"/>
      <c r="G1117" s="1"/>
      <c r="H1117" s="1"/>
      <c r="L1117" s="1"/>
      <c r="M1117" s="1"/>
      <c r="N1117" s="35"/>
    </row>
    <row r="1118" spans="1:14" ht="12.75">
      <c r="A1118" s="15"/>
      <c r="B1118" s="23"/>
      <c r="C1118" s="11"/>
      <c r="D1118" s="1"/>
      <c r="E1118" s="1"/>
      <c r="F1118" s="1"/>
      <c r="G1118" s="1"/>
      <c r="H1118" s="1"/>
      <c r="L1118" s="1"/>
      <c r="M1118" s="1"/>
      <c r="N1118" s="35"/>
    </row>
    <row r="1119" spans="1:14" ht="12.75">
      <c r="A1119" s="15"/>
      <c r="B1119" s="23"/>
      <c r="C1119" s="11"/>
      <c r="D1119" s="1"/>
      <c r="E1119" s="1"/>
      <c r="F1119" s="1"/>
      <c r="G1119" s="1"/>
      <c r="H1119" s="1"/>
      <c r="L1119" s="1"/>
      <c r="M1119" s="1"/>
      <c r="N1119" s="35"/>
    </row>
    <row r="1120" spans="1:14" ht="12.75">
      <c r="A1120" s="15"/>
      <c r="B1120" s="23"/>
      <c r="C1120" s="11"/>
      <c r="D1120" s="1"/>
      <c r="E1120" s="1"/>
      <c r="F1120" s="1"/>
      <c r="G1120" s="1"/>
      <c r="H1120" s="1"/>
      <c r="L1120" s="1"/>
      <c r="M1120" s="1"/>
      <c r="N1120" s="35"/>
    </row>
    <row r="1121" spans="1:14" ht="12.75">
      <c r="A1121" s="15"/>
      <c r="B1121" s="23"/>
      <c r="C1121" s="11"/>
      <c r="D1121" s="1"/>
      <c r="E1121" s="1"/>
      <c r="F1121" s="1"/>
      <c r="G1121" s="1"/>
      <c r="H1121" s="1"/>
      <c r="L1121" s="1"/>
      <c r="M1121" s="1"/>
      <c r="N1121" s="35"/>
    </row>
    <row r="1122" spans="1:14" ht="12.75">
      <c r="A1122" s="15"/>
      <c r="B1122" s="23"/>
      <c r="C1122" s="11"/>
      <c r="D1122" s="1"/>
      <c r="E1122" s="1"/>
      <c r="F1122" s="1"/>
      <c r="G1122" s="1"/>
      <c r="H1122" s="1"/>
      <c r="L1122" s="1"/>
      <c r="M1122" s="1"/>
      <c r="N1122" s="35"/>
    </row>
    <row r="1123" spans="1:14" ht="12.75">
      <c r="A1123" s="15"/>
      <c r="B1123" s="23"/>
      <c r="C1123" s="11"/>
      <c r="D1123" s="1"/>
      <c r="E1123" s="1"/>
      <c r="F1123" s="1"/>
      <c r="G1123" s="1"/>
      <c r="H1123" s="1"/>
      <c r="L1123" s="1"/>
      <c r="M1123" s="1"/>
      <c r="N1123" s="35"/>
    </row>
    <row r="1124" spans="1:14" ht="12.75">
      <c r="A1124" s="15"/>
      <c r="B1124" s="23"/>
      <c r="C1124" s="11"/>
      <c r="D1124" s="1"/>
      <c r="E1124" s="1"/>
      <c r="F1124" s="1"/>
      <c r="G1124" s="1"/>
      <c r="H1124" s="1"/>
      <c r="L1124" s="1"/>
      <c r="M1124" s="1"/>
      <c r="N1124" s="35"/>
    </row>
    <row r="1125" spans="1:14" ht="12.75">
      <c r="A1125" s="15"/>
      <c r="B1125" s="23"/>
      <c r="C1125" s="11"/>
      <c r="D1125" s="1"/>
      <c r="E1125" s="1"/>
      <c r="F1125" s="1"/>
      <c r="G1125" s="1"/>
      <c r="H1125" s="1"/>
      <c r="L1125" s="1"/>
      <c r="M1125" s="1"/>
      <c r="N1125" s="35"/>
    </row>
    <row r="1126" spans="1:14" ht="12.75">
      <c r="A1126" s="15"/>
      <c r="B1126" s="23"/>
      <c r="C1126" s="11"/>
      <c r="D1126" s="1"/>
      <c r="E1126" s="1"/>
      <c r="F1126" s="1"/>
      <c r="G1126" s="1"/>
      <c r="H1126" s="1"/>
      <c r="L1126" s="1"/>
      <c r="M1126" s="1"/>
      <c r="N1126" s="35"/>
    </row>
    <row r="1127" spans="1:14" ht="12.75">
      <c r="A1127" s="15"/>
      <c r="B1127" s="23"/>
      <c r="C1127" s="11"/>
      <c r="D1127" s="1"/>
      <c r="E1127" s="1"/>
      <c r="F1127" s="1"/>
      <c r="G1127" s="1"/>
      <c r="H1127" s="1"/>
      <c r="L1127" s="1"/>
      <c r="M1127" s="1"/>
      <c r="N1127" s="35"/>
    </row>
    <row r="1128" spans="1:14" ht="12.75">
      <c r="A1128" s="15"/>
      <c r="B1128" s="23"/>
      <c r="C1128" s="11"/>
      <c r="D1128" s="1"/>
      <c r="E1128" s="1"/>
      <c r="F1128" s="1"/>
      <c r="G1128" s="1"/>
      <c r="H1128" s="1"/>
      <c r="L1128" s="1"/>
      <c r="M1128" s="1"/>
      <c r="N1128" s="35"/>
    </row>
    <row r="1129" spans="1:14" ht="12.75">
      <c r="A1129" s="15"/>
      <c r="B1129" s="23"/>
      <c r="C1129" s="11"/>
      <c r="D1129" s="1"/>
      <c r="E1129" s="1"/>
      <c r="F1129" s="1"/>
      <c r="G1129" s="1"/>
      <c r="H1129" s="1"/>
      <c r="L1129" s="1"/>
      <c r="M1129" s="1"/>
      <c r="N1129" s="35"/>
    </row>
    <row r="1130" spans="1:14" ht="12.75">
      <c r="A1130" s="15"/>
      <c r="B1130" s="23"/>
      <c r="C1130" s="11"/>
      <c r="D1130" s="1"/>
      <c r="E1130" s="1"/>
      <c r="F1130" s="1"/>
      <c r="G1130" s="1"/>
      <c r="H1130" s="1"/>
      <c r="L1130" s="1"/>
      <c r="M1130" s="1"/>
      <c r="N1130" s="35"/>
    </row>
    <row r="1131" spans="1:14" ht="12.75">
      <c r="A1131" s="15"/>
      <c r="B1131" s="23"/>
      <c r="C1131" s="11"/>
      <c r="D1131" s="1"/>
      <c r="E1131" s="1"/>
      <c r="F1131" s="1"/>
      <c r="G1131" s="1"/>
      <c r="H1131" s="1"/>
      <c r="L1131" s="1"/>
      <c r="M1131" s="1"/>
      <c r="N1131" s="35"/>
    </row>
    <row r="1132" spans="1:14" ht="12.75">
      <c r="A1132" s="15"/>
      <c r="B1132" s="23"/>
      <c r="C1132" s="11"/>
      <c r="D1132" s="1"/>
      <c r="E1132" s="1"/>
      <c r="F1132" s="1"/>
      <c r="G1132" s="1"/>
      <c r="H1132" s="1"/>
      <c r="L1132" s="1"/>
      <c r="M1132" s="1"/>
      <c r="N1132" s="35"/>
    </row>
    <row r="1133" spans="1:14" ht="12.75">
      <c r="A1133" s="15"/>
      <c r="B1133" s="23"/>
      <c r="C1133" s="11"/>
      <c r="D1133" s="1"/>
      <c r="E1133" s="1"/>
      <c r="F1133" s="1"/>
      <c r="G1133" s="1"/>
      <c r="H1133" s="1"/>
      <c r="L1133" s="1"/>
      <c r="M1133" s="1"/>
      <c r="N1133" s="35"/>
    </row>
    <row r="1134" spans="1:14" ht="12.75">
      <c r="A1134" s="15"/>
      <c r="B1134" s="23"/>
      <c r="C1134" s="11"/>
      <c r="D1134" s="1"/>
      <c r="E1134" s="1"/>
      <c r="F1134" s="1"/>
      <c r="G1134" s="1"/>
      <c r="H1134" s="1"/>
      <c r="L1134" s="1"/>
      <c r="M1134" s="1"/>
      <c r="N1134" s="35"/>
    </row>
    <row r="1135" spans="1:14" ht="12.75">
      <c r="A1135" s="15"/>
      <c r="B1135" s="23"/>
      <c r="C1135" s="11"/>
      <c r="D1135" s="1"/>
      <c r="E1135" s="1"/>
      <c r="F1135" s="1"/>
      <c r="G1135" s="1"/>
      <c r="H1135" s="1"/>
      <c r="L1135" s="1"/>
      <c r="M1135" s="1"/>
      <c r="N1135" s="35"/>
    </row>
    <row r="1136" spans="1:14" ht="12.75">
      <c r="A1136" s="15"/>
      <c r="B1136" s="23"/>
      <c r="C1136" s="11"/>
      <c r="D1136" s="1"/>
      <c r="E1136" s="1"/>
      <c r="F1136" s="1"/>
      <c r="G1136" s="1"/>
      <c r="H1136" s="1"/>
      <c r="L1136" s="1"/>
      <c r="M1136" s="1"/>
      <c r="N1136" s="35"/>
    </row>
    <row r="1137" spans="1:14" ht="12.75">
      <c r="A1137" s="15"/>
      <c r="B1137" s="23"/>
      <c r="C1137" s="11"/>
      <c r="D1137" s="1"/>
      <c r="E1137" s="1"/>
      <c r="F1137" s="1"/>
      <c r="G1137" s="1"/>
      <c r="H1137" s="1"/>
      <c r="L1137" s="1"/>
      <c r="M1137" s="1"/>
      <c r="N1137" s="35"/>
    </row>
    <row r="1138" spans="1:14" ht="12.75">
      <c r="A1138" s="15"/>
      <c r="B1138" s="23"/>
      <c r="C1138" s="11"/>
      <c r="D1138" s="1"/>
      <c r="E1138" s="1"/>
      <c r="F1138" s="1"/>
      <c r="G1138" s="1"/>
      <c r="H1138" s="1"/>
      <c r="L1138" s="1"/>
      <c r="M1138" s="1"/>
      <c r="N1138" s="35"/>
    </row>
    <row r="1139" spans="1:14" ht="12.75">
      <c r="A1139" s="15"/>
      <c r="B1139" s="23"/>
      <c r="C1139" s="11"/>
      <c r="D1139" s="1"/>
      <c r="E1139" s="1"/>
      <c r="F1139" s="1"/>
      <c r="G1139" s="1"/>
      <c r="H1139" s="1"/>
      <c r="L1139" s="1"/>
      <c r="M1139" s="1"/>
      <c r="N1139" s="35"/>
    </row>
    <row r="1140" spans="1:14" ht="12.75">
      <c r="A1140" s="15"/>
      <c r="B1140" s="23"/>
      <c r="C1140" s="11"/>
      <c r="D1140" s="1"/>
      <c r="E1140" s="1"/>
      <c r="F1140" s="1"/>
      <c r="G1140" s="1"/>
      <c r="H1140" s="1"/>
      <c r="L1140" s="1"/>
      <c r="M1140" s="1"/>
      <c r="N1140" s="35"/>
    </row>
    <row r="1141" spans="1:14" ht="12.75">
      <c r="A1141" s="15"/>
      <c r="B1141" s="23"/>
      <c r="C1141" s="11"/>
      <c r="D1141" s="1"/>
      <c r="E1141" s="1"/>
      <c r="F1141" s="1"/>
      <c r="G1141" s="1"/>
      <c r="H1141" s="1"/>
      <c r="L1141" s="1"/>
      <c r="M1141" s="1"/>
      <c r="N1141" s="35"/>
    </row>
    <row r="1142" spans="1:14" ht="12.75">
      <c r="A1142" s="15"/>
      <c r="B1142" s="23"/>
      <c r="C1142" s="11"/>
      <c r="D1142" s="1"/>
      <c r="E1142" s="1"/>
      <c r="F1142" s="1"/>
      <c r="G1142" s="1"/>
      <c r="H1142" s="1"/>
      <c r="L1142" s="1"/>
      <c r="M1142" s="1"/>
      <c r="N1142" s="35"/>
    </row>
    <row r="1143" spans="1:14" ht="12.75">
      <c r="A1143" s="15"/>
      <c r="B1143" s="23"/>
      <c r="C1143" s="11"/>
      <c r="D1143" s="1"/>
      <c r="E1143" s="1"/>
      <c r="F1143" s="1"/>
      <c r="G1143" s="1"/>
      <c r="H1143" s="1"/>
      <c r="L1143" s="1"/>
      <c r="M1143" s="1"/>
      <c r="N1143" s="35"/>
    </row>
    <row r="1144" spans="1:14" ht="12.75">
      <c r="A1144" s="15"/>
      <c r="B1144" s="23"/>
      <c r="C1144" s="11"/>
      <c r="D1144" s="1"/>
      <c r="E1144" s="1"/>
      <c r="F1144" s="1"/>
      <c r="G1144" s="1"/>
      <c r="H1144" s="1"/>
      <c r="L1144" s="1"/>
      <c r="M1144" s="1"/>
      <c r="N1144" s="35"/>
    </row>
    <row r="1145" spans="1:14" ht="12.75">
      <c r="A1145" s="15"/>
      <c r="B1145" s="23"/>
      <c r="C1145" s="11"/>
      <c r="D1145" s="1"/>
      <c r="E1145" s="1"/>
      <c r="F1145" s="1"/>
      <c r="G1145" s="1"/>
      <c r="H1145" s="1"/>
      <c r="L1145" s="1"/>
      <c r="M1145" s="1"/>
      <c r="N1145" s="35"/>
    </row>
    <row r="1146" spans="1:14" ht="12.75">
      <c r="A1146" s="15"/>
      <c r="B1146" s="23"/>
      <c r="C1146" s="11"/>
      <c r="D1146" s="1"/>
      <c r="E1146" s="1"/>
      <c r="F1146" s="1"/>
      <c r="G1146" s="1"/>
      <c r="H1146" s="1"/>
      <c r="L1146" s="1"/>
      <c r="M1146" s="1"/>
      <c r="N1146" s="35"/>
    </row>
    <row r="1147" spans="1:14" ht="12.75">
      <c r="A1147" s="15"/>
      <c r="B1147" s="23"/>
      <c r="C1147" s="11"/>
      <c r="D1147" s="1"/>
      <c r="E1147" s="1"/>
      <c r="F1147" s="1"/>
      <c r="G1147" s="1"/>
      <c r="H1147" s="1"/>
      <c r="L1147" s="1"/>
      <c r="M1147" s="1"/>
      <c r="N1147" s="35"/>
    </row>
    <row r="1148" spans="1:14" ht="12.75">
      <c r="A1148" s="15"/>
      <c r="B1148" s="23"/>
      <c r="C1148" s="11"/>
      <c r="D1148" s="1"/>
      <c r="E1148" s="1"/>
      <c r="F1148" s="1"/>
      <c r="G1148" s="1"/>
      <c r="H1148" s="1"/>
      <c r="L1148" s="1"/>
      <c r="M1148" s="1"/>
      <c r="N1148" s="35"/>
    </row>
    <row r="1149" spans="1:14" ht="12.75">
      <c r="A1149" s="15"/>
      <c r="B1149" s="23"/>
      <c r="C1149" s="11"/>
      <c r="D1149" s="1"/>
      <c r="E1149" s="1"/>
      <c r="F1149" s="1"/>
      <c r="G1149" s="1"/>
      <c r="H1149" s="1"/>
      <c r="L1149" s="1"/>
      <c r="M1149" s="1"/>
      <c r="N1149" s="35"/>
    </row>
    <row r="1150" spans="1:14" ht="12.75">
      <c r="A1150" s="15"/>
      <c r="B1150" s="23"/>
      <c r="C1150" s="11"/>
      <c r="D1150" s="1"/>
      <c r="E1150" s="1"/>
      <c r="F1150" s="1"/>
      <c r="G1150" s="1"/>
      <c r="H1150" s="1"/>
      <c r="L1150" s="1"/>
      <c r="M1150" s="1"/>
      <c r="N1150" s="35"/>
    </row>
    <row r="1151" spans="1:14" ht="12.75">
      <c r="A1151" s="15"/>
      <c r="B1151" s="23"/>
      <c r="C1151" s="11"/>
      <c r="D1151" s="1"/>
      <c r="E1151" s="1"/>
      <c r="F1151" s="1"/>
      <c r="G1151" s="1"/>
      <c r="H1151" s="1"/>
      <c r="L1151" s="1"/>
      <c r="M1151" s="1"/>
      <c r="N1151" s="35"/>
    </row>
    <row r="1152" spans="1:14" ht="12.75">
      <c r="A1152" s="15"/>
      <c r="B1152" s="23"/>
      <c r="C1152" s="11"/>
      <c r="D1152" s="1"/>
      <c r="E1152" s="1"/>
      <c r="F1152" s="1"/>
      <c r="G1152" s="1"/>
      <c r="H1152" s="1"/>
      <c r="L1152" s="1"/>
      <c r="M1152" s="1"/>
      <c r="N1152" s="35"/>
    </row>
    <row r="1153" spans="1:14" ht="12.75">
      <c r="A1153" s="15"/>
      <c r="B1153" s="23"/>
      <c r="C1153" s="11"/>
      <c r="D1153" s="1"/>
      <c r="E1153" s="1"/>
      <c r="F1153" s="1"/>
      <c r="G1153" s="1"/>
      <c r="H1153" s="1"/>
      <c r="L1153" s="1"/>
      <c r="M1153" s="1"/>
      <c r="N1153" s="35"/>
    </row>
    <row r="1154" spans="1:14" ht="12.75">
      <c r="A1154" s="15"/>
      <c r="B1154" s="23"/>
      <c r="C1154" s="11"/>
      <c r="D1154" s="1"/>
      <c r="E1154" s="1"/>
      <c r="F1154" s="1"/>
      <c r="G1154" s="1"/>
      <c r="H1154" s="1"/>
      <c r="L1154" s="1"/>
      <c r="M1154" s="1"/>
      <c r="N1154" s="35"/>
    </row>
    <row r="1155" spans="1:14" ht="12.75">
      <c r="A1155" s="15"/>
      <c r="B1155" s="23"/>
      <c r="C1155" s="11"/>
      <c r="D1155" s="1"/>
      <c r="E1155" s="1"/>
      <c r="F1155" s="1"/>
      <c r="G1155" s="1"/>
      <c r="H1155" s="1"/>
      <c r="L1155" s="1"/>
      <c r="M1155" s="1"/>
      <c r="N1155" s="35"/>
    </row>
    <row r="1156" spans="1:14" ht="12.75">
      <c r="A1156" s="15"/>
      <c r="B1156" s="23"/>
      <c r="C1156" s="11"/>
      <c r="D1156" s="1"/>
      <c r="E1156" s="1"/>
      <c r="F1156" s="1"/>
      <c r="G1156" s="1"/>
      <c r="H1156" s="1"/>
      <c r="L1156" s="1"/>
      <c r="M1156" s="1"/>
      <c r="N1156" s="35"/>
    </row>
    <row r="1157" spans="1:14" ht="12.75">
      <c r="A1157" s="15"/>
      <c r="B1157" s="23"/>
      <c r="C1157" s="11"/>
      <c r="D1157" s="1"/>
      <c r="E1157" s="1"/>
      <c r="F1157" s="1"/>
      <c r="G1157" s="1"/>
      <c r="H1157" s="1"/>
      <c r="L1157" s="1"/>
      <c r="M1157" s="1"/>
      <c r="N1157" s="35"/>
    </row>
    <row r="1158" spans="1:14" ht="12.75">
      <c r="A1158" s="15"/>
      <c r="B1158" s="23"/>
      <c r="C1158" s="11"/>
      <c r="D1158" s="1"/>
      <c r="E1158" s="1"/>
      <c r="F1158" s="1"/>
      <c r="G1158" s="1"/>
      <c r="H1158" s="1"/>
      <c r="L1158" s="1"/>
      <c r="M1158" s="1"/>
      <c r="N1158" s="35"/>
    </row>
    <row r="1159" spans="1:14" ht="12.75">
      <c r="A1159" s="15"/>
      <c r="B1159" s="23"/>
      <c r="C1159" s="11"/>
      <c r="D1159" s="1"/>
      <c r="E1159" s="1"/>
      <c r="F1159" s="1"/>
      <c r="G1159" s="1"/>
      <c r="H1159" s="1"/>
      <c r="L1159" s="1"/>
      <c r="M1159" s="1"/>
      <c r="N1159" s="35"/>
    </row>
    <row r="1160" spans="1:14" ht="12.75">
      <c r="A1160" s="15"/>
      <c r="B1160" s="23"/>
      <c r="C1160" s="11"/>
      <c r="D1160" s="1"/>
      <c r="E1160" s="1"/>
      <c r="F1160" s="1"/>
      <c r="G1160" s="1"/>
      <c r="H1160" s="1"/>
      <c r="L1160" s="1"/>
      <c r="M1160" s="1"/>
      <c r="N1160" s="35"/>
    </row>
    <row r="1161" spans="1:14" ht="12.75">
      <c r="A1161" s="15"/>
      <c r="B1161" s="23"/>
      <c r="C1161" s="11"/>
      <c r="D1161" s="1"/>
      <c r="E1161" s="1"/>
      <c r="F1161" s="1"/>
      <c r="G1161" s="1"/>
      <c r="H1161" s="1"/>
      <c r="L1161" s="1"/>
      <c r="M1161" s="1"/>
      <c r="N1161" s="35"/>
    </row>
    <row r="1162" spans="1:14" ht="12.75">
      <c r="A1162" s="15"/>
      <c r="B1162" s="23"/>
      <c r="C1162" s="11"/>
      <c r="D1162" s="1"/>
      <c r="E1162" s="1"/>
      <c r="F1162" s="1"/>
      <c r="G1162" s="1"/>
      <c r="H1162" s="1"/>
      <c r="L1162" s="1"/>
      <c r="M1162" s="1"/>
      <c r="N1162" s="35"/>
    </row>
    <row r="1163" spans="1:14" ht="12.75">
      <c r="A1163" s="15"/>
      <c r="B1163" s="23"/>
      <c r="C1163" s="11"/>
      <c r="D1163" s="1"/>
      <c r="E1163" s="1"/>
      <c r="F1163" s="1"/>
      <c r="G1163" s="1"/>
      <c r="H1163" s="1"/>
      <c r="L1163" s="1"/>
      <c r="M1163" s="1"/>
      <c r="N1163" s="35"/>
    </row>
    <row r="1164" spans="1:14" ht="12.75">
      <c r="A1164" s="15"/>
      <c r="B1164" s="23"/>
      <c r="C1164" s="11"/>
      <c r="D1164" s="1"/>
      <c r="E1164" s="1"/>
      <c r="F1164" s="1"/>
      <c r="G1164" s="1"/>
      <c r="H1164" s="1"/>
      <c r="L1164" s="1"/>
      <c r="M1164" s="1"/>
      <c r="N1164" s="35"/>
    </row>
    <row r="1165" spans="1:14" ht="12.75">
      <c r="A1165" s="15"/>
      <c r="B1165" s="23"/>
      <c r="C1165" s="11"/>
      <c r="D1165" s="1"/>
      <c r="E1165" s="1"/>
      <c r="F1165" s="1"/>
      <c r="G1165" s="1"/>
      <c r="H1165" s="1"/>
      <c r="L1165" s="1"/>
      <c r="M1165" s="1"/>
      <c r="N1165" s="35"/>
    </row>
    <row r="1166" spans="1:14" ht="12.75">
      <c r="A1166" s="15"/>
      <c r="B1166" s="23"/>
      <c r="C1166" s="11"/>
      <c r="D1166" s="1"/>
      <c r="E1166" s="1"/>
      <c r="F1166" s="1"/>
      <c r="G1166" s="1"/>
      <c r="H1166" s="1"/>
      <c r="L1166" s="1"/>
      <c r="M1166" s="1"/>
      <c r="N1166" s="35"/>
    </row>
    <row r="1167" spans="1:14" ht="12.75">
      <c r="A1167" s="15"/>
      <c r="B1167" s="23"/>
      <c r="C1167" s="11"/>
      <c r="D1167" s="1"/>
      <c r="E1167" s="1"/>
      <c r="F1167" s="1"/>
      <c r="G1167" s="1"/>
      <c r="H1167" s="1"/>
      <c r="L1167" s="1"/>
      <c r="M1167" s="1"/>
      <c r="N1167" s="35"/>
    </row>
    <row r="1168" spans="1:14" ht="12.75">
      <c r="A1168" s="15"/>
      <c r="B1168" s="23"/>
      <c r="C1168" s="11"/>
      <c r="D1168" s="1"/>
      <c r="E1168" s="1"/>
      <c r="F1168" s="1"/>
      <c r="G1168" s="1"/>
      <c r="H1168" s="1"/>
      <c r="L1168" s="1"/>
      <c r="M1168" s="1"/>
      <c r="N1168" s="35"/>
    </row>
    <row r="1169" spans="1:14" ht="12.75">
      <c r="A1169" s="15"/>
      <c r="B1169" s="23"/>
      <c r="C1169" s="11"/>
      <c r="D1169" s="1"/>
      <c r="E1169" s="1"/>
      <c r="F1169" s="1"/>
      <c r="G1169" s="1"/>
      <c r="H1169" s="1"/>
      <c r="L1169" s="1"/>
      <c r="M1169" s="1"/>
      <c r="N1169" s="35"/>
    </row>
    <row r="1170" spans="1:14" ht="12.75">
      <c r="A1170" s="15"/>
      <c r="B1170" s="23"/>
      <c r="C1170" s="11"/>
      <c r="D1170" s="1"/>
      <c r="E1170" s="1"/>
      <c r="F1170" s="1"/>
      <c r="G1170" s="1"/>
      <c r="H1170" s="1"/>
      <c r="L1170" s="1"/>
      <c r="M1170" s="1"/>
      <c r="N1170" s="35"/>
    </row>
    <row r="1171" spans="1:14" ht="12.75">
      <c r="A1171" s="15"/>
      <c r="B1171" s="23"/>
      <c r="C1171" s="11"/>
      <c r="D1171" s="1"/>
      <c r="E1171" s="1"/>
      <c r="F1171" s="1"/>
      <c r="G1171" s="1"/>
      <c r="H1171" s="1"/>
      <c r="L1171" s="1"/>
      <c r="M1171" s="1"/>
      <c r="N1171" s="35"/>
    </row>
    <row r="1172" spans="1:14" ht="12.75">
      <c r="A1172" s="15"/>
      <c r="B1172" s="23"/>
      <c r="C1172" s="11"/>
      <c r="D1172" s="1"/>
      <c r="E1172" s="1"/>
      <c r="F1172" s="1"/>
      <c r="G1172" s="1"/>
      <c r="H1172" s="1"/>
      <c r="L1172" s="1"/>
      <c r="M1172" s="1"/>
      <c r="N1172" s="35"/>
    </row>
    <row r="1173" spans="1:14" ht="12.75">
      <c r="A1173" s="15"/>
      <c r="B1173" s="23"/>
      <c r="C1173" s="11"/>
      <c r="D1173" s="1"/>
      <c r="E1173" s="1"/>
      <c r="F1173" s="1"/>
      <c r="G1173" s="1"/>
      <c r="H1173" s="1"/>
      <c r="L1173" s="1"/>
      <c r="M1173" s="1"/>
      <c r="N1173" s="35"/>
    </row>
    <row r="1174" spans="1:14" ht="12.75">
      <c r="A1174" s="15"/>
      <c r="B1174" s="23"/>
      <c r="C1174" s="11"/>
      <c r="D1174" s="1"/>
      <c r="E1174" s="1"/>
      <c r="F1174" s="1"/>
      <c r="G1174" s="1"/>
      <c r="H1174" s="1"/>
      <c r="L1174" s="1"/>
      <c r="M1174" s="1"/>
      <c r="N1174" s="35"/>
    </row>
    <row r="1175" spans="1:14" ht="12.75">
      <c r="A1175" s="15"/>
      <c r="B1175" s="23"/>
      <c r="C1175" s="11"/>
      <c r="D1175" s="1"/>
      <c r="E1175" s="1"/>
      <c r="F1175" s="1"/>
      <c r="G1175" s="1"/>
      <c r="H1175" s="1"/>
      <c r="L1175" s="1"/>
      <c r="M1175" s="1"/>
      <c r="N1175" s="35"/>
    </row>
    <row r="1176" spans="1:14" ht="12.75">
      <c r="A1176" s="15"/>
      <c r="B1176" s="23"/>
      <c r="C1176" s="11"/>
      <c r="D1176" s="1"/>
      <c r="E1176" s="1"/>
      <c r="F1176" s="1"/>
      <c r="G1176" s="1"/>
      <c r="H1176" s="1"/>
      <c r="L1176" s="1"/>
      <c r="M1176" s="1"/>
      <c r="N1176" s="35"/>
    </row>
    <row r="1177" spans="1:14" ht="12.75">
      <c r="A1177" s="15"/>
      <c r="B1177" s="23"/>
      <c r="C1177" s="11"/>
      <c r="D1177" s="1"/>
      <c r="E1177" s="1"/>
      <c r="F1177" s="1"/>
      <c r="G1177" s="1"/>
      <c r="H1177" s="1"/>
      <c r="L1177" s="1"/>
      <c r="M1177" s="1"/>
      <c r="N1177" s="35"/>
    </row>
    <row r="1178" spans="1:14" ht="12.75">
      <c r="A1178" s="15"/>
      <c r="B1178" s="23"/>
      <c r="C1178" s="11"/>
      <c r="D1178" s="1"/>
      <c r="E1178" s="1"/>
      <c r="F1178" s="1"/>
      <c r="G1178" s="1"/>
      <c r="H1178" s="1"/>
      <c r="L1178" s="1"/>
      <c r="M1178" s="1"/>
      <c r="N1178" s="35"/>
    </row>
    <row r="1179" spans="1:14" ht="12.75">
      <c r="A1179" s="15"/>
      <c r="B1179" s="23"/>
      <c r="C1179" s="11"/>
      <c r="D1179" s="1"/>
      <c r="E1179" s="1"/>
      <c r="F1179" s="1"/>
      <c r="G1179" s="1"/>
      <c r="H1179" s="1"/>
      <c r="L1179" s="1"/>
      <c r="M1179" s="1"/>
      <c r="N1179" s="35"/>
    </row>
    <row r="1180" spans="1:14" ht="12.75">
      <c r="A1180" s="15"/>
      <c r="B1180" s="23"/>
      <c r="C1180" s="11"/>
      <c r="D1180" s="1"/>
      <c r="E1180" s="1"/>
      <c r="F1180" s="1"/>
      <c r="G1180" s="1"/>
      <c r="H1180" s="1"/>
      <c r="L1180" s="1"/>
      <c r="M1180" s="1"/>
      <c r="N1180" s="35"/>
    </row>
    <row r="1181" spans="1:14" ht="12.75">
      <c r="A1181" s="15"/>
      <c r="B1181" s="23"/>
      <c r="C1181" s="11"/>
      <c r="D1181" s="1"/>
      <c r="E1181" s="1"/>
      <c r="F1181" s="1"/>
      <c r="G1181" s="1"/>
      <c r="H1181" s="1"/>
      <c r="L1181" s="1"/>
      <c r="M1181" s="1"/>
      <c r="N1181" s="35"/>
    </row>
    <row r="1182" spans="1:14" ht="12.75">
      <c r="A1182" s="15"/>
      <c r="B1182" s="23"/>
      <c r="C1182" s="11"/>
      <c r="D1182" s="1"/>
      <c r="E1182" s="1"/>
      <c r="F1182" s="1"/>
      <c r="G1182" s="1"/>
      <c r="H1182" s="1"/>
      <c r="L1182" s="1"/>
      <c r="M1182" s="1"/>
      <c r="N1182" s="35"/>
    </row>
    <row r="1183" spans="1:14" ht="12.75">
      <c r="A1183" s="15"/>
      <c r="B1183" s="23"/>
      <c r="C1183" s="11"/>
      <c r="D1183" s="1"/>
      <c r="E1183" s="1"/>
      <c r="F1183" s="1"/>
      <c r="G1183" s="1"/>
      <c r="H1183" s="1"/>
      <c r="L1183" s="1"/>
      <c r="M1183" s="1"/>
      <c r="N1183" s="35"/>
    </row>
    <row r="1184" spans="1:14" ht="12.75">
      <c r="A1184" s="15"/>
      <c r="B1184" s="23"/>
      <c r="C1184" s="11"/>
      <c r="D1184" s="1"/>
      <c r="E1184" s="1"/>
      <c r="F1184" s="1"/>
      <c r="G1184" s="1"/>
      <c r="H1184" s="1"/>
      <c r="L1184" s="1"/>
      <c r="M1184" s="1"/>
      <c r="N1184" s="35"/>
    </row>
    <row r="1185" spans="1:14" ht="12.75">
      <c r="A1185" s="15"/>
      <c r="B1185" s="23"/>
      <c r="C1185" s="11"/>
      <c r="D1185" s="1"/>
      <c r="E1185" s="1"/>
      <c r="F1185" s="1"/>
      <c r="G1185" s="1"/>
      <c r="H1185" s="1"/>
      <c r="L1185" s="1"/>
      <c r="M1185" s="1"/>
      <c r="N1185" s="35"/>
    </row>
    <row r="1186" spans="1:14" ht="12.75">
      <c r="A1186" s="15"/>
      <c r="B1186" s="23"/>
      <c r="C1186" s="11"/>
      <c r="D1186" s="1"/>
      <c r="E1186" s="1"/>
      <c r="F1186" s="1"/>
      <c r="G1186" s="1"/>
      <c r="H1186" s="1"/>
      <c r="L1186" s="1"/>
      <c r="M1186" s="1"/>
      <c r="N1186" s="35"/>
    </row>
    <row r="1187" spans="1:14" ht="12.75">
      <c r="A1187" s="15"/>
      <c r="B1187" s="23"/>
      <c r="C1187" s="11"/>
      <c r="D1187" s="1"/>
      <c r="E1187" s="1"/>
      <c r="F1187" s="1"/>
      <c r="G1187" s="1"/>
      <c r="H1187" s="1"/>
      <c r="L1187" s="1"/>
      <c r="M1187" s="1"/>
      <c r="N1187" s="35"/>
    </row>
    <row r="1188" spans="1:14" ht="12.75">
      <c r="A1188" s="15"/>
      <c r="B1188" s="23"/>
      <c r="C1188" s="11"/>
      <c r="D1188" s="1"/>
      <c r="E1188" s="1"/>
      <c r="F1188" s="1"/>
      <c r="G1188" s="1"/>
      <c r="H1188" s="1"/>
      <c r="L1188" s="1"/>
      <c r="M1188" s="1"/>
      <c r="N1188" s="35"/>
    </row>
    <row r="1189" spans="1:14" ht="12.75">
      <c r="A1189" s="15"/>
      <c r="B1189" s="23"/>
      <c r="C1189" s="11"/>
      <c r="D1189" s="1"/>
      <c r="E1189" s="1"/>
      <c r="F1189" s="1"/>
      <c r="G1189" s="1"/>
      <c r="H1189" s="1"/>
      <c r="L1189" s="1"/>
      <c r="M1189" s="1"/>
      <c r="N1189" s="35"/>
    </row>
    <row r="1190" spans="1:14" ht="12.75">
      <c r="A1190" s="15"/>
      <c r="B1190" s="23"/>
      <c r="C1190" s="11"/>
      <c r="D1190" s="1"/>
      <c r="E1190" s="1"/>
      <c r="F1190" s="1"/>
      <c r="G1190" s="1"/>
      <c r="H1190" s="1"/>
      <c r="L1190" s="1"/>
      <c r="M1190" s="1"/>
      <c r="N1190" s="35"/>
    </row>
    <row r="1191" spans="1:14" ht="12.75">
      <c r="A1191" s="15"/>
      <c r="B1191" s="23"/>
      <c r="C1191" s="11"/>
      <c r="D1191" s="1"/>
      <c r="E1191" s="1"/>
      <c r="F1191" s="1"/>
      <c r="G1191" s="1"/>
      <c r="H1191" s="1"/>
      <c r="L1191" s="1"/>
      <c r="M1191" s="1"/>
      <c r="N1191" s="35"/>
    </row>
    <row r="1192" spans="1:14" ht="12.75">
      <c r="A1192" s="15"/>
      <c r="B1192" s="23"/>
      <c r="C1192" s="11"/>
      <c r="D1192" s="1"/>
      <c r="E1192" s="1"/>
      <c r="F1192" s="1"/>
      <c r="G1192" s="1"/>
      <c r="H1192" s="1"/>
      <c r="L1192" s="1"/>
      <c r="M1192" s="1"/>
      <c r="N1192" s="35"/>
    </row>
    <row r="1193" spans="1:14" ht="12.75">
      <c r="A1193" s="15"/>
      <c r="B1193" s="23"/>
      <c r="C1193" s="11"/>
      <c r="D1193" s="1"/>
      <c r="E1193" s="1"/>
      <c r="F1193" s="1"/>
      <c r="G1193" s="1"/>
      <c r="H1193" s="1"/>
      <c r="L1193" s="1"/>
      <c r="M1193" s="1"/>
      <c r="N1193" s="35"/>
    </row>
    <row r="1194" spans="1:14" ht="12.75">
      <c r="A1194" s="15"/>
      <c r="B1194" s="23"/>
      <c r="C1194" s="11"/>
      <c r="D1194" s="1"/>
      <c r="E1194" s="1"/>
      <c r="F1194" s="1"/>
      <c r="G1194" s="1"/>
      <c r="H1194" s="1"/>
      <c r="L1194" s="1"/>
      <c r="M1194" s="1"/>
      <c r="N1194" s="35"/>
    </row>
    <row r="1195" spans="1:14" ht="12.75">
      <c r="A1195" s="15"/>
      <c r="B1195" s="23"/>
      <c r="C1195" s="11"/>
      <c r="D1195" s="1"/>
      <c r="E1195" s="1"/>
      <c r="F1195" s="1"/>
      <c r="G1195" s="1"/>
      <c r="H1195" s="1"/>
      <c r="L1195" s="1"/>
      <c r="M1195" s="1"/>
      <c r="N1195" s="35"/>
    </row>
    <row r="1196" spans="1:14" ht="12.75">
      <c r="A1196" s="15"/>
      <c r="B1196" s="23"/>
      <c r="C1196" s="11"/>
      <c r="D1196" s="1"/>
      <c r="E1196" s="1"/>
      <c r="F1196" s="1"/>
      <c r="G1196" s="1"/>
      <c r="H1196" s="1"/>
      <c r="L1196" s="1"/>
      <c r="M1196" s="1"/>
      <c r="N1196" s="35"/>
    </row>
    <row r="1197" spans="1:14" ht="12.75">
      <c r="A1197" s="15"/>
      <c r="B1197" s="23"/>
      <c r="C1197" s="11"/>
      <c r="D1197" s="1"/>
      <c r="E1197" s="1"/>
      <c r="F1197" s="1"/>
      <c r="G1197" s="1"/>
      <c r="H1197" s="1"/>
      <c r="L1197" s="1"/>
      <c r="M1197" s="1"/>
      <c r="N1197" s="35"/>
    </row>
    <row r="1198" spans="1:14" ht="12.75">
      <c r="A1198" s="15"/>
      <c r="B1198" s="23"/>
      <c r="C1198" s="11"/>
      <c r="D1198" s="1"/>
      <c r="E1198" s="1"/>
      <c r="F1198" s="1"/>
      <c r="G1198" s="1"/>
      <c r="H1198" s="1"/>
      <c r="L1198" s="1"/>
      <c r="M1198" s="1"/>
      <c r="N1198" s="35"/>
    </row>
    <row r="1199" spans="1:14" ht="12.75">
      <c r="A1199" s="15"/>
      <c r="B1199" s="23"/>
      <c r="C1199" s="11"/>
      <c r="D1199" s="1"/>
      <c r="E1199" s="1"/>
      <c r="F1199" s="1"/>
      <c r="G1199" s="1"/>
      <c r="H1199" s="1"/>
      <c r="L1199" s="1"/>
      <c r="M1199" s="1"/>
      <c r="N1199" s="35"/>
    </row>
    <row r="1200" spans="1:14" ht="12.75">
      <c r="A1200" s="15"/>
      <c r="B1200" s="23"/>
      <c r="C1200" s="11"/>
      <c r="D1200" s="1"/>
      <c r="E1200" s="1"/>
      <c r="F1200" s="1"/>
      <c r="G1200" s="1"/>
      <c r="H1200" s="1"/>
      <c r="L1200" s="1"/>
      <c r="M1200" s="1"/>
      <c r="N1200" s="35"/>
    </row>
    <row r="1201" spans="1:14" ht="12.75">
      <c r="A1201" s="15"/>
      <c r="B1201" s="23"/>
      <c r="C1201" s="11"/>
      <c r="D1201" s="1"/>
      <c r="E1201" s="1"/>
      <c r="F1201" s="1"/>
      <c r="G1201" s="1"/>
      <c r="H1201" s="1"/>
      <c r="L1201" s="1"/>
      <c r="M1201" s="1"/>
      <c r="N1201" s="35"/>
    </row>
    <row r="1202" spans="1:14" ht="12.75">
      <c r="A1202" s="15"/>
      <c r="B1202" s="23"/>
      <c r="C1202" s="11"/>
      <c r="D1202" s="1"/>
      <c r="E1202" s="1"/>
      <c r="F1202" s="1"/>
      <c r="G1202" s="1"/>
      <c r="H1202" s="1"/>
      <c r="L1202" s="1"/>
      <c r="M1202" s="1"/>
      <c r="N1202" s="35"/>
    </row>
    <row r="1203" spans="1:14" ht="12.75">
      <c r="A1203" s="15"/>
      <c r="B1203" s="23"/>
      <c r="C1203" s="11"/>
      <c r="D1203" s="1"/>
      <c r="E1203" s="1"/>
      <c r="F1203" s="1"/>
      <c r="G1203" s="1"/>
      <c r="H1203" s="1"/>
      <c r="L1203" s="1"/>
      <c r="M1203" s="1"/>
      <c r="N1203" s="35"/>
    </row>
    <row r="1204" spans="1:14" ht="12.75">
      <c r="A1204" s="15"/>
      <c r="B1204" s="23"/>
      <c r="C1204" s="11"/>
      <c r="D1204" s="1"/>
      <c r="E1204" s="1"/>
      <c r="F1204" s="1"/>
      <c r="G1204" s="1"/>
      <c r="H1204" s="1"/>
      <c r="L1204" s="1"/>
      <c r="M1204" s="1"/>
      <c r="N1204" s="35"/>
    </row>
    <row r="1205" spans="1:14" ht="12.75">
      <c r="A1205" s="15"/>
      <c r="B1205" s="23"/>
      <c r="C1205" s="11"/>
      <c r="D1205" s="1"/>
      <c r="E1205" s="1"/>
      <c r="F1205" s="1"/>
      <c r="G1205" s="1"/>
      <c r="H1205" s="1"/>
      <c r="L1205" s="1"/>
      <c r="M1205" s="1"/>
      <c r="N1205" s="35"/>
    </row>
    <row r="1206" spans="1:14" ht="12.75">
      <c r="A1206" s="15"/>
      <c r="B1206" s="23"/>
      <c r="C1206" s="11"/>
      <c r="D1206" s="1"/>
      <c r="E1206" s="1"/>
      <c r="F1206" s="1"/>
      <c r="G1206" s="1"/>
      <c r="H1206" s="1"/>
      <c r="L1206" s="1"/>
      <c r="M1206" s="1"/>
      <c r="N1206" s="35"/>
    </row>
    <row r="1207" spans="1:14" ht="12.75">
      <c r="A1207" s="15"/>
      <c r="B1207" s="23"/>
      <c r="C1207" s="11"/>
      <c r="D1207" s="1"/>
      <c r="E1207" s="1"/>
      <c r="F1207" s="1"/>
      <c r="G1207" s="1"/>
      <c r="H1207" s="1"/>
      <c r="L1207" s="1"/>
      <c r="M1207" s="1"/>
      <c r="N1207" s="35"/>
    </row>
    <row r="1208" spans="1:14" ht="12.75">
      <c r="A1208" s="15"/>
      <c r="B1208" s="23"/>
      <c r="C1208" s="11"/>
      <c r="D1208" s="1"/>
      <c r="E1208" s="1"/>
      <c r="F1208" s="1"/>
      <c r="G1208" s="1"/>
      <c r="H1208" s="1"/>
      <c r="L1208" s="1"/>
      <c r="M1208" s="1"/>
      <c r="N1208" s="35"/>
    </row>
    <row r="1209" spans="1:14" ht="12.75">
      <c r="A1209" s="15"/>
      <c r="B1209" s="23"/>
      <c r="C1209" s="11"/>
      <c r="D1209" s="1"/>
      <c r="E1209" s="1"/>
      <c r="F1209" s="1"/>
      <c r="G1209" s="1"/>
      <c r="H1209" s="1"/>
      <c r="L1209" s="1"/>
      <c r="M1209" s="1"/>
      <c r="N1209" s="35"/>
    </row>
    <row r="1210" spans="1:14" ht="12.75">
      <c r="A1210" s="15"/>
      <c r="B1210" s="23"/>
      <c r="C1210" s="11"/>
      <c r="D1210" s="1"/>
      <c r="E1210" s="1"/>
      <c r="F1210" s="1"/>
      <c r="G1210" s="1"/>
      <c r="H1210" s="1"/>
      <c r="L1210" s="1"/>
      <c r="M1210" s="1"/>
      <c r="N1210" s="35"/>
    </row>
    <row r="1211" spans="1:14" ht="12.75">
      <c r="A1211" s="15"/>
      <c r="B1211" s="23"/>
      <c r="C1211" s="11"/>
      <c r="D1211" s="1"/>
      <c r="E1211" s="1"/>
      <c r="F1211" s="1"/>
      <c r="G1211" s="1"/>
      <c r="H1211" s="1"/>
      <c r="L1211" s="1"/>
      <c r="M1211" s="1"/>
      <c r="N1211" s="35"/>
    </row>
    <row r="1212" spans="1:14" ht="12.75">
      <c r="A1212" s="15"/>
      <c r="B1212" s="23"/>
      <c r="C1212" s="11"/>
      <c r="D1212" s="1"/>
      <c r="E1212" s="1"/>
      <c r="F1212" s="1"/>
      <c r="G1212" s="1"/>
      <c r="H1212" s="1"/>
      <c r="L1212" s="1"/>
      <c r="M1212" s="1"/>
      <c r="N1212" s="35"/>
    </row>
    <row r="1213" spans="1:14" ht="12.75">
      <c r="A1213" s="15"/>
      <c r="B1213" s="23"/>
      <c r="C1213" s="11"/>
      <c r="D1213" s="1"/>
      <c r="E1213" s="1"/>
      <c r="F1213" s="1"/>
      <c r="G1213" s="1"/>
      <c r="H1213" s="1"/>
      <c r="L1213" s="1"/>
      <c r="M1213" s="1"/>
      <c r="N1213" s="35"/>
    </row>
    <row r="1214" spans="1:14" ht="12.75">
      <c r="A1214" s="15"/>
      <c r="B1214" s="23"/>
      <c r="C1214" s="11"/>
      <c r="D1214" s="1"/>
      <c r="E1214" s="1"/>
      <c r="F1214" s="1"/>
      <c r="G1214" s="1"/>
      <c r="H1214" s="1"/>
      <c r="L1214" s="1"/>
      <c r="M1214" s="1"/>
      <c r="N1214" s="35"/>
    </row>
    <row r="1215" spans="1:14" ht="12.75">
      <c r="A1215" s="15"/>
      <c r="B1215" s="23"/>
      <c r="C1215" s="11"/>
      <c r="D1215" s="1"/>
      <c r="E1215" s="1"/>
      <c r="F1215" s="1"/>
      <c r="G1215" s="1"/>
      <c r="H1215" s="1"/>
      <c r="L1215" s="1"/>
      <c r="M1215" s="1"/>
      <c r="N1215" s="35"/>
    </row>
    <row r="1216" spans="1:14" ht="12.75">
      <c r="A1216" s="15"/>
      <c r="B1216" s="23"/>
      <c r="C1216" s="11"/>
      <c r="D1216" s="1"/>
      <c r="E1216" s="1"/>
      <c r="F1216" s="1"/>
      <c r="G1216" s="1"/>
      <c r="H1216" s="1"/>
      <c r="L1216" s="1"/>
      <c r="M1216" s="1"/>
      <c r="N1216" s="35"/>
    </row>
    <row r="1217" spans="1:14" ht="12.75">
      <c r="A1217" s="15"/>
      <c r="B1217" s="23"/>
      <c r="C1217" s="11"/>
      <c r="D1217" s="1"/>
      <c r="E1217" s="1"/>
      <c r="F1217" s="1"/>
      <c r="G1217" s="1"/>
      <c r="H1217" s="1"/>
      <c r="L1217" s="1"/>
      <c r="M1217" s="1"/>
      <c r="N1217" s="35"/>
    </row>
    <row r="1218" spans="1:14" ht="12.75">
      <c r="A1218" s="15"/>
      <c r="B1218" s="23"/>
      <c r="C1218" s="11"/>
      <c r="D1218" s="1"/>
      <c r="E1218" s="1"/>
      <c r="F1218" s="1"/>
      <c r="G1218" s="1"/>
      <c r="H1218" s="1"/>
      <c r="L1218" s="1"/>
      <c r="M1218" s="1"/>
      <c r="N1218" s="35"/>
    </row>
    <row r="1219" spans="1:14" ht="12.75">
      <c r="A1219" s="15"/>
      <c r="B1219" s="23"/>
      <c r="C1219" s="11"/>
      <c r="D1219" s="1"/>
      <c r="E1219" s="1"/>
      <c r="F1219" s="1"/>
      <c r="G1219" s="1"/>
      <c r="H1219" s="1"/>
      <c r="L1219" s="1"/>
      <c r="M1219" s="1"/>
      <c r="N1219" s="35"/>
    </row>
    <row r="1220" spans="1:14" ht="12.75">
      <c r="A1220" s="15"/>
      <c r="B1220" s="23"/>
      <c r="C1220" s="11"/>
      <c r="D1220" s="1"/>
      <c r="E1220" s="1"/>
      <c r="F1220" s="1"/>
      <c r="G1220" s="1"/>
      <c r="H1220" s="1"/>
      <c r="L1220" s="1"/>
      <c r="M1220" s="1"/>
      <c r="N1220" s="35"/>
    </row>
    <row r="1221" spans="1:14" ht="12.75">
      <c r="A1221" s="15"/>
      <c r="B1221" s="23"/>
      <c r="C1221" s="11"/>
      <c r="D1221" s="1"/>
      <c r="E1221" s="1"/>
      <c r="F1221" s="1"/>
      <c r="G1221" s="1"/>
      <c r="H1221" s="1"/>
      <c r="L1221" s="1"/>
      <c r="M1221" s="1"/>
      <c r="N1221" s="35"/>
    </row>
    <row r="1222" spans="1:14" ht="12.75">
      <c r="A1222" s="15"/>
      <c r="B1222" s="23"/>
      <c r="C1222" s="11"/>
      <c r="D1222" s="1"/>
      <c r="E1222" s="1"/>
      <c r="F1222" s="1"/>
      <c r="G1222" s="1"/>
      <c r="H1222" s="1"/>
      <c r="L1222" s="1"/>
      <c r="M1222" s="1"/>
      <c r="N1222" s="35"/>
    </row>
    <row r="1223" spans="1:14" ht="12.75">
      <c r="A1223" s="15"/>
      <c r="B1223" s="23"/>
      <c r="C1223" s="11"/>
      <c r="D1223" s="1"/>
      <c r="E1223" s="1"/>
      <c r="F1223" s="1"/>
      <c r="G1223" s="1"/>
      <c r="H1223" s="1"/>
      <c r="L1223" s="1"/>
      <c r="M1223" s="1"/>
      <c r="N1223" s="35"/>
    </row>
    <row r="1224" spans="1:14" ht="12.75">
      <c r="A1224" s="15"/>
      <c r="B1224" s="23"/>
      <c r="C1224" s="11"/>
      <c r="D1224" s="1"/>
      <c r="E1224" s="1"/>
      <c r="F1224" s="1"/>
      <c r="G1224" s="1"/>
      <c r="H1224" s="1"/>
      <c r="L1224" s="1"/>
      <c r="M1224" s="1"/>
      <c r="N1224" s="35"/>
    </row>
    <row r="1225" spans="1:14" ht="12.75">
      <c r="A1225" s="15"/>
      <c r="B1225" s="23"/>
      <c r="C1225" s="11"/>
      <c r="D1225" s="1"/>
      <c r="E1225" s="1"/>
      <c r="F1225" s="1"/>
      <c r="G1225" s="1"/>
      <c r="H1225" s="1"/>
      <c r="L1225" s="1"/>
      <c r="M1225" s="1"/>
      <c r="N1225" s="35"/>
    </row>
    <row r="1226" spans="1:14" ht="12.75">
      <c r="A1226" s="15"/>
      <c r="B1226" s="23"/>
      <c r="C1226" s="11"/>
      <c r="D1226" s="1"/>
      <c r="E1226" s="1"/>
      <c r="F1226" s="1"/>
      <c r="G1226" s="1"/>
      <c r="H1226" s="1"/>
      <c r="L1226" s="1"/>
      <c r="M1226" s="1"/>
      <c r="N1226" s="35"/>
    </row>
    <row r="1227" spans="1:14" ht="12.75">
      <c r="A1227" s="15"/>
      <c r="B1227" s="23"/>
      <c r="C1227" s="11"/>
      <c r="D1227" s="1"/>
      <c r="E1227" s="1"/>
      <c r="F1227" s="1"/>
      <c r="G1227" s="1"/>
      <c r="H1227" s="1"/>
      <c r="L1227" s="1"/>
      <c r="M1227" s="1"/>
      <c r="N1227" s="35"/>
    </row>
    <row r="1228" spans="1:14" ht="12.75">
      <c r="A1228" s="15"/>
      <c r="B1228" s="23"/>
      <c r="C1228" s="11"/>
      <c r="D1228" s="1"/>
      <c r="E1228" s="1"/>
      <c r="F1228" s="1"/>
      <c r="G1228" s="1"/>
      <c r="H1228" s="1"/>
      <c r="L1228" s="1"/>
      <c r="M1228" s="1"/>
      <c r="N1228" s="35"/>
    </row>
    <row r="1229" spans="1:14" ht="12.75">
      <c r="A1229" s="15"/>
      <c r="B1229" s="23"/>
      <c r="C1229" s="11"/>
      <c r="D1229" s="1"/>
      <c r="E1229" s="1"/>
      <c r="F1229" s="1"/>
      <c r="G1229" s="1"/>
      <c r="H1229" s="1"/>
      <c r="L1229" s="1"/>
      <c r="M1229" s="1"/>
      <c r="N1229" s="35"/>
    </row>
    <row r="1230" spans="1:14" ht="12.75">
      <c r="A1230" s="15"/>
      <c r="B1230" s="23"/>
      <c r="C1230" s="11"/>
      <c r="D1230" s="1"/>
      <c r="E1230" s="1"/>
      <c r="F1230" s="1"/>
      <c r="G1230" s="1"/>
      <c r="H1230" s="1"/>
      <c r="L1230" s="1"/>
      <c r="M1230" s="1"/>
      <c r="N1230" s="35"/>
    </row>
    <row r="1231" spans="1:14" ht="12.75">
      <c r="A1231" s="15"/>
      <c r="B1231" s="23"/>
      <c r="C1231" s="11"/>
      <c r="D1231" s="1"/>
      <c r="E1231" s="1"/>
      <c r="F1231" s="1"/>
      <c r="G1231" s="1"/>
      <c r="H1231" s="1"/>
      <c r="L1231" s="1"/>
      <c r="M1231" s="1"/>
      <c r="N1231" s="35"/>
    </row>
    <row r="1232" spans="1:14" ht="12.75">
      <c r="A1232" s="15"/>
      <c r="B1232" s="23"/>
      <c r="C1232" s="11"/>
      <c r="D1232" s="1"/>
      <c r="E1232" s="1"/>
      <c r="F1232" s="1"/>
      <c r="G1232" s="1"/>
      <c r="H1232" s="1"/>
      <c r="L1232" s="1"/>
      <c r="M1232" s="1"/>
      <c r="N1232" s="35"/>
    </row>
    <row r="1233" spans="1:14" ht="12.75">
      <c r="A1233" s="15"/>
      <c r="B1233" s="23"/>
      <c r="C1233" s="11"/>
      <c r="D1233" s="1"/>
      <c r="E1233" s="1"/>
      <c r="F1233" s="1"/>
      <c r="G1233" s="1"/>
      <c r="H1233" s="1"/>
      <c r="L1233" s="1"/>
      <c r="M1233" s="1"/>
      <c r="N1233" s="35"/>
    </row>
    <row r="1234" spans="1:14" ht="12.75">
      <c r="A1234" s="15"/>
      <c r="B1234" s="23"/>
      <c r="C1234" s="11"/>
      <c r="D1234" s="1"/>
      <c r="E1234" s="1"/>
      <c r="F1234" s="1"/>
      <c r="G1234" s="1"/>
      <c r="H1234" s="1"/>
      <c r="L1234" s="1"/>
      <c r="M1234" s="1"/>
      <c r="N1234" s="35"/>
    </row>
    <row r="1235" spans="1:14" ht="12.75">
      <c r="A1235" s="15"/>
      <c r="B1235" s="23"/>
      <c r="C1235" s="11"/>
      <c r="D1235" s="1"/>
      <c r="E1235" s="1"/>
      <c r="F1235" s="1"/>
      <c r="G1235" s="1"/>
      <c r="H1235" s="1"/>
      <c r="L1235" s="1"/>
      <c r="M1235" s="1"/>
      <c r="N1235" s="35"/>
    </row>
    <row r="1236" spans="1:14" ht="12.75">
      <c r="A1236" s="15"/>
      <c r="B1236" s="23"/>
      <c r="C1236" s="11"/>
      <c r="D1236" s="1"/>
      <c r="E1236" s="1"/>
      <c r="F1236" s="1"/>
      <c r="G1236" s="1"/>
      <c r="H1236" s="1"/>
      <c r="L1236" s="1"/>
      <c r="M1236" s="1"/>
      <c r="N1236" s="35"/>
    </row>
    <row r="1237" spans="1:14" ht="12.75">
      <c r="A1237" s="15"/>
      <c r="B1237" s="23"/>
      <c r="C1237" s="11"/>
      <c r="D1237" s="1"/>
      <c r="E1237" s="1"/>
      <c r="F1237" s="1"/>
      <c r="G1237" s="1"/>
      <c r="H1237" s="1"/>
      <c r="L1237" s="1"/>
      <c r="M1237" s="1"/>
      <c r="N1237" s="35"/>
    </row>
    <row r="1238" spans="1:14" ht="12.75">
      <c r="A1238" s="15"/>
      <c r="B1238" s="23"/>
      <c r="C1238" s="11"/>
      <c r="D1238" s="1"/>
      <c r="E1238" s="1"/>
      <c r="F1238" s="1"/>
      <c r="G1238" s="1"/>
      <c r="H1238" s="1"/>
      <c r="L1238" s="1"/>
      <c r="M1238" s="1"/>
      <c r="N1238" s="35"/>
    </row>
    <row r="1239" spans="1:14" ht="12.75">
      <c r="A1239" s="15"/>
      <c r="B1239" s="23"/>
      <c r="C1239" s="11"/>
      <c r="D1239" s="1"/>
      <c r="E1239" s="1"/>
      <c r="F1239" s="1"/>
      <c r="G1239" s="1"/>
      <c r="H1239" s="1"/>
      <c r="L1239" s="1"/>
      <c r="M1239" s="1"/>
      <c r="N1239" s="35"/>
    </row>
    <row r="1240" spans="1:14" ht="12.75">
      <c r="A1240" s="15"/>
      <c r="B1240" s="23"/>
      <c r="C1240" s="11"/>
      <c r="D1240" s="1"/>
      <c r="E1240" s="1"/>
      <c r="F1240" s="1"/>
      <c r="G1240" s="1"/>
      <c r="H1240" s="1"/>
      <c r="L1240" s="1"/>
      <c r="M1240" s="1"/>
      <c r="N1240" s="35"/>
    </row>
    <row r="1241" spans="1:14" ht="12.75">
      <c r="A1241" s="15"/>
      <c r="B1241" s="23"/>
      <c r="C1241" s="11"/>
      <c r="D1241" s="1"/>
      <c r="E1241" s="1"/>
      <c r="F1241" s="1"/>
      <c r="G1241" s="1"/>
      <c r="H1241" s="1"/>
      <c r="L1241" s="1"/>
      <c r="M1241" s="1"/>
      <c r="N1241" s="35"/>
    </row>
    <row r="1242" spans="1:14" ht="12.75">
      <c r="A1242" s="15"/>
      <c r="B1242" s="23"/>
      <c r="C1242" s="11"/>
      <c r="D1242" s="1"/>
      <c r="E1242" s="1"/>
      <c r="F1242" s="1"/>
      <c r="G1242" s="1"/>
      <c r="H1242" s="1"/>
      <c r="L1242" s="1"/>
      <c r="M1242" s="1"/>
      <c r="N1242" s="35"/>
    </row>
    <row r="1243" spans="1:14" ht="12.75">
      <c r="A1243" s="15"/>
      <c r="B1243" s="23"/>
      <c r="C1243" s="11"/>
      <c r="D1243" s="1"/>
      <c r="E1243" s="1"/>
      <c r="F1243" s="1"/>
      <c r="G1243" s="1"/>
      <c r="H1243" s="1"/>
      <c r="L1243" s="1"/>
      <c r="M1243" s="1"/>
      <c r="N1243" s="35"/>
    </row>
    <row r="1244" spans="1:14" ht="12.75">
      <c r="A1244" s="15"/>
      <c r="B1244" s="23"/>
      <c r="C1244" s="11"/>
      <c r="D1244" s="1"/>
      <c r="E1244" s="1"/>
      <c r="F1244" s="1"/>
      <c r="G1244" s="1"/>
      <c r="H1244" s="1"/>
      <c r="L1244" s="1"/>
      <c r="M1244" s="1"/>
      <c r="N1244" s="35"/>
    </row>
    <row r="1245" spans="1:14" ht="12.75">
      <c r="A1245" s="15"/>
      <c r="B1245" s="23"/>
      <c r="C1245" s="11"/>
      <c r="D1245" s="1"/>
      <c r="E1245" s="1"/>
      <c r="F1245" s="1"/>
      <c r="G1245" s="1"/>
      <c r="H1245" s="1"/>
      <c r="L1245" s="1"/>
      <c r="M1245" s="1"/>
      <c r="N1245" s="35"/>
    </row>
    <row r="1246" spans="1:14" ht="12.75">
      <c r="A1246" s="15"/>
      <c r="B1246" s="23"/>
      <c r="C1246" s="11"/>
      <c r="D1246" s="1"/>
      <c r="E1246" s="1"/>
      <c r="F1246" s="1"/>
      <c r="G1246" s="1"/>
      <c r="H1246" s="1"/>
      <c r="L1246" s="1"/>
      <c r="M1246" s="1"/>
      <c r="N1246" s="35"/>
    </row>
    <row r="1247" spans="1:14" ht="12.75">
      <c r="A1247" s="15"/>
      <c r="B1247" s="23"/>
      <c r="C1247" s="11"/>
      <c r="D1247" s="1"/>
      <c r="E1247" s="1"/>
      <c r="F1247" s="1"/>
      <c r="G1247" s="1"/>
      <c r="H1247" s="1"/>
      <c r="L1247" s="1"/>
      <c r="M1247" s="1"/>
      <c r="N1247" s="35"/>
    </row>
    <row r="1248" spans="1:14" ht="12.75">
      <c r="A1248" s="15"/>
      <c r="B1248" s="23"/>
      <c r="C1248" s="11"/>
      <c r="D1248" s="1"/>
      <c r="E1248" s="1"/>
      <c r="F1248" s="1"/>
      <c r="G1248" s="1"/>
      <c r="H1248" s="1"/>
      <c r="L1248" s="1"/>
      <c r="M1248" s="1"/>
      <c r="N1248" s="35"/>
    </row>
    <row r="1249" spans="1:14" ht="12.75">
      <c r="A1249" s="15"/>
      <c r="B1249" s="23"/>
      <c r="C1249" s="11"/>
      <c r="D1249" s="1"/>
      <c r="E1249" s="1"/>
      <c r="F1249" s="1"/>
      <c r="G1249" s="1"/>
      <c r="H1249" s="1"/>
      <c r="L1249" s="1"/>
      <c r="M1249" s="1"/>
      <c r="N1249" s="35"/>
    </row>
    <row r="1250" spans="1:14" ht="12.75">
      <c r="A1250" s="15"/>
      <c r="B1250" s="23"/>
      <c r="C1250" s="11"/>
      <c r="D1250" s="1"/>
      <c r="E1250" s="1"/>
      <c r="F1250" s="1"/>
      <c r="G1250" s="1"/>
      <c r="H1250" s="1"/>
      <c r="L1250" s="1"/>
      <c r="M1250" s="1"/>
      <c r="N1250" s="35"/>
    </row>
    <row r="1251" spans="1:14" ht="12.75">
      <c r="A1251" s="15"/>
      <c r="B1251" s="23"/>
      <c r="C1251" s="11"/>
      <c r="D1251" s="1"/>
      <c r="E1251" s="1"/>
      <c r="F1251" s="1"/>
      <c r="G1251" s="1"/>
      <c r="H1251" s="1"/>
      <c r="L1251" s="1"/>
      <c r="M1251" s="1"/>
      <c r="N1251" s="35"/>
    </row>
    <row r="1252" spans="1:14" ht="12.75">
      <c r="A1252" s="15"/>
      <c r="B1252" s="23"/>
      <c r="C1252" s="11"/>
      <c r="D1252" s="1"/>
      <c r="E1252" s="1"/>
      <c r="F1252" s="1"/>
      <c r="G1252" s="1"/>
      <c r="H1252" s="1"/>
      <c r="L1252" s="1"/>
      <c r="M1252" s="1"/>
      <c r="N1252" s="35"/>
    </row>
    <row r="1253" spans="1:14" ht="12.75">
      <c r="A1253" s="15"/>
      <c r="B1253" s="23"/>
      <c r="C1253" s="11"/>
      <c r="D1253" s="1"/>
      <c r="E1253" s="1"/>
      <c r="F1253" s="1"/>
      <c r="G1253" s="1"/>
      <c r="H1253" s="1"/>
      <c r="L1253" s="1"/>
      <c r="M1253" s="1"/>
      <c r="N1253" s="35"/>
    </row>
    <row r="1254" spans="1:14" ht="12.75">
      <c r="A1254" s="15"/>
      <c r="B1254" s="23"/>
      <c r="C1254" s="11"/>
      <c r="D1254" s="1"/>
      <c r="E1254" s="1"/>
      <c r="F1254" s="1"/>
      <c r="G1254" s="1"/>
      <c r="H1254" s="1"/>
      <c r="L1254" s="1"/>
      <c r="M1254" s="1"/>
      <c r="N1254" s="35"/>
    </row>
    <row r="1255" spans="1:14" ht="12.75">
      <c r="A1255" s="15"/>
      <c r="B1255" s="23"/>
      <c r="C1255" s="11"/>
      <c r="D1255" s="1"/>
      <c r="E1255" s="1"/>
      <c r="F1255" s="1"/>
      <c r="G1255" s="1"/>
      <c r="H1255" s="1"/>
      <c r="L1255" s="1"/>
      <c r="M1255" s="1"/>
      <c r="N1255" s="35"/>
    </row>
    <row r="1256" spans="1:14" ht="12.75">
      <c r="A1256" s="15"/>
      <c r="B1256" s="23"/>
      <c r="C1256" s="11"/>
      <c r="D1256" s="1"/>
      <c r="E1256" s="1"/>
      <c r="F1256" s="1"/>
      <c r="G1256" s="1"/>
      <c r="H1256" s="1"/>
      <c r="L1256" s="1"/>
      <c r="M1256" s="1"/>
      <c r="N1256" s="35"/>
    </row>
    <row r="1257" spans="1:14" ht="12.75">
      <c r="A1257" s="15"/>
      <c r="B1257" s="23"/>
      <c r="C1257" s="11"/>
      <c r="D1257" s="1"/>
      <c r="E1257" s="1"/>
      <c r="F1257" s="1"/>
      <c r="G1257" s="1"/>
      <c r="H1257" s="1"/>
      <c r="L1257" s="1"/>
      <c r="M1257" s="1"/>
      <c r="N1257" s="35"/>
    </row>
    <row r="1258" spans="1:14" ht="12.75">
      <c r="A1258" s="15"/>
      <c r="B1258" s="23"/>
      <c r="C1258" s="11"/>
      <c r="D1258" s="1"/>
      <c r="E1258" s="1"/>
      <c r="F1258" s="1"/>
      <c r="G1258" s="1"/>
      <c r="H1258" s="1"/>
      <c r="L1258" s="1"/>
      <c r="M1258" s="1"/>
      <c r="N1258" s="35"/>
    </row>
    <row r="1259" spans="1:14" ht="12.75">
      <c r="A1259" s="15"/>
      <c r="B1259" s="23"/>
      <c r="C1259" s="11"/>
      <c r="D1259" s="1"/>
      <c r="E1259" s="1"/>
      <c r="F1259" s="1"/>
      <c r="G1259" s="1"/>
      <c r="H1259" s="1"/>
      <c r="L1259" s="1"/>
      <c r="M1259" s="1"/>
      <c r="N1259" s="35"/>
    </row>
    <row r="1260" spans="1:14" ht="12.75">
      <c r="A1260" s="15"/>
      <c r="B1260" s="23"/>
      <c r="C1260" s="11"/>
      <c r="D1260" s="1"/>
      <c r="E1260" s="1"/>
      <c r="F1260" s="1"/>
      <c r="G1260" s="1"/>
      <c r="H1260" s="1"/>
      <c r="L1260" s="1"/>
      <c r="M1260" s="1"/>
      <c r="N1260" s="35"/>
    </row>
    <row r="1261" spans="1:14" ht="12.75">
      <c r="A1261" s="15"/>
      <c r="B1261" s="23"/>
      <c r="C1261" s="11"/>
      <c r="D1261" s="1"/>
      <c r="E1261" s="1"/>
      <c r="F1261" s="1"/>
      <c r="G1261" s="1"/>
      <c r="H1261" s="1"/>
      <c r="L1261" s="1"/>
      <c r="M1261" s="1"/>
      <c r="N1261" s="35"/>
    </row>
    <row r="1262" spans="1:14" ht="12.75">
      <c r="A1262" s="15"/>
      <c r="B1262" s="23"/>
      <c r="C1262" s="11"/>
      <c r="D1262" s="1"/>
      <c r="E1262" s="1"/>
      <c r="F1262" s="1"/>
      <c r="G1262" s="1"/>
      <c r="H1262" s="1"/>
      <c r="L1262" s="1"/>
      <c r="M1262" s="1"/>
      <c r="N1262" s="35"/>
    </row>
    <row r="1263" spans="1:14" ht="12.75">
      <c r="A1263" s="15"/>
      <c r="B1263" s="23"/>
      <c r="C1263" s="11"/>
      <c r="D1263" s="1"/>
      <c r="E1263" s="1"/>
      <c r="F1263" s="1"/>
      <c r="G1263" s="1"/>
      <c r="H1263" s="1"/>
      <c r="L1263" s="1"/>
      <c r="M1263" s="1"/>
      <c r="N1263" s="35"/>
    </row>
    <row r="1264" spans="1:14" ht="12.75">
      <c r="A1264" s="15"/>
      <c r="B1264" s="23"/>
      <c r="C1264" s="11"/>
      <c r="D1264" s="1"/>
      <c r="E1264" s="1"/>
      <c r="F1264" s="1"/>
      <c r="G1264" s="1"/>
      <c r="H1264" s="1"/>
      <c r="L1264" s="1"/>
      <c r="M1264" s="1"/>
      <c r="N1264" s="35"/>
    </row>
    <row r="1265" spans="1:14" ht="12.75">
      <c r="A1265" s="15"/>
      <c r="B1265" s="23"/>
      <c r="C1265" s="11"/>
      <c r="D1265" s="1"/>
      <c r="E1265" s="1"/>
      <c r="F1265" s="1"/>
      <c r="G1265" s="1"/>
      <c r="H1265" s="1"/>
      <c r="L1265" s="1"/>
      <c r="M1265" s="1"/>
      <c r="N1265" s="35"/>
    </row>
    <row r="1266" spans="1:14" ht="12.75">
      <c r="A1266" s="15"/>
      <c r="B1266" s="23"/>
      <c r="C1266" s="11"/>
      <c r="D1266" s="1"/>
      <c r="E1266" s="1"/>
      <c r="F1266" s="1"/>
      <c r="G1266" s="1"/>
      <c r="H1266" s="1"/>
      <c r="L1266" s="1"/>
      <c r="M1266" s="1"/>
      <c r="N1266" s="35"/>
    </row>
    <row r="1267" spans="1:14" ht="12.75">
      <c r="A1267" s="15"/>
      <c r="B1267" s="23"/>
      <c r="C1267" s="11"/>
      <c r="D1267" s="1"/>
      <c r="E1267" s="1"/>
      <c r="F1267" s="1"/>
      <c r="G1267" s="1"/>
      <c r="H1267" s="1"/>
      <c r="L1267" s="1"/>
      <c r="M1267" s="1"/>
      <c r="N1267" s="35"/>
    </row>
    <row r="1268" spans="1:14" ht="12.75">
      <c r="A1268" s="15"/>
      <c r="B1268" s="23"/>
      <c r="C1268" s="11"/>
      <c r="D1268" s="1"/>
      <c r="E1268" s="1"/>
      <c r="F1268" s="1"/>
      <c r="G1268" s="1"/>
      <c r="H1268" s="1"/>
      <c r="L1268" s="1"/>
      <c r="M1268" s="1"/>
      <c r="N1268" s="35"/>
    </row>
    <row r="1269" spans="1:14" ht="12.75">
      <c r="A1269" s="15"/>
      <c r="B1269" s="23"/>
      <c r="C1269" s="11"/>
      <c r="D1269" s="1"/>
      <c r="E1269" s="1"/>
      <c r="F1269" s="1"/>
      <c r="G1269" s="1"/>
      <c r="H1269" s="1"/>
      <c r="L1269" s="1"/>
      <c r="M1269" s="1"/>
      <c r="N1269" s="35"/>
    </row>
    <row r="1270" spans="1:14" ht="12.75">
      <c r="A1270" s="15"/>
      <c r="B1270" s="23"/>
      <c r="C1270" s="11"/>
      <c r="D1270" s="1"/>
      <c r="E1270" s="1"/>
      <c r="F1270" s="1"/>
      <c r="G1270" s="1"/>
      <c r="H1270" s="1"/>
      <c r="L1270" s="1"/>
      <c r="M1270" s="1"/>
      <c r="N1270" s="35"/>
    </row>
    <row r="1271" spans="1:14" ht="12.75">
      <c r="A1271" s="15"/>
      <c r="B1271" s="23"/>
      <c r="C1271" s="11"/>
      <c r="D1271" s="1"/>
      <c r="E1271" s="1"/>
      <c r="F1271" s="1"/>
      <c r="G1271" s="1"/>
      <c r="H1271" s="1"/>
      <c r="L1271" s="1"/>
      <c r="M1271" s="1"/>
      <c r="N1271" s="35"/>
    </row>
    <row r="1272" spans="1:14" ht="12.75">
      <c r="A1272" s="15"/>
      <c r="B1272" s="23"/>
      <c r="C1272" s="11"/>
      <c r="D1272" s="1"/>
      <c r="E1272" s="1"/>
      <c r="F1272" s="1"/>
      <c r="G1272" s="1"/>
      <c r="H1272" s="1"/>
      <c r="L1272" s="1"/>
      <c r="M1272" s="1"/>
      <c r="N1272" s="35"/>
    </row>
    <row r="1273" spans="1:14" ht="12.75">
      <c r="A1273" s="15"/>
      <c r="B1273" s="23"/>
      <c r="C1273" s="11"/>
      <c r="D1273" s="1"/>
      <c r="E1273" s="1"/>
      <c r="F1273" s="1"/>
      <c r="G1273" s="1"/>
      <c r="H1273" s="1"/>
      <c r="L1273" s="1"/>
      <c r="M1273" s="1"/>
      <c r="N1273" s="35"/>
    </row>
    <row r="1274" spans="1:14" ht="12.75">
      <c r="A1274" s="15"/>
      <c r="B1274" s="23"/>
      <c r="C1274" s="11"/>
      <c r="D1274" s="1"/>
      <c r="E1274" s="1"/>
      <c r="F1274" s="1"/>
      <c r="G1274" s="1"/>
      <c r="H1274" s="1"/>
      <c r="L1274" s="1"/>
      <c r="M1274" s="1"/>
      <c r="N1274" s="35"/>
    </row>
    <row r="1275" spans="1:14" ht="12.75">
      <c r="A1275" s="15"/>
      <c r="B1275" s="23"/>
      <c r="C1275" s="11"/>
      <c r="D1275" s="1"/>
      <c r="E1275" s="1"/>
      <c r="F1275" s="1"/>
      <c r="G1275" s="1"/>
      <c r="H1275" s="1"/>
      <c r="L1275" s="1"/>
      <c r="M1275" s="1"/>
      <c r="N1275" s="35"/>
    </row>
    <row r="1276" spans="1:14" ht="12.75">
      <c r="A1276" s="15"/>
      <c r="B1276" s="23"/>
      <c r="C1276" s="11"/>
      <c r="D1276" s="1"/>
      <c r="E1276" s="1"/>
      <c r="F1276" s="1"/>
      <c r="G1276" s="1"/>
      <c r="H1276" s="1"/>
      <c r="L1276" s="1"/>
      <c r="M1276" s="1"/>
      <c r="N1276" s="35"/>
    </row>
    <row r="1277" spans="1:14" ht="12.75">
      <c r="A1277" s="15"/>
      <c r="B1277" s="23"/>
      <c r="C1277" s="11"/>
      <c r="D1277" s="1"/>
      <c r="E1277" s="1"/>
      <c r="F1277" s="1"/>
      <c r="G1277" s="1"/>
      <c r="H1277" s="1"/>
      <c r="L1277" s="1"/>
      <c r="M1277" s="1"/>
      <c r="N1277" s="35"/>
    </row>
    <row r="1278" spans="1:14" ht="12.75">
      <c r="A1278" s="15"/>
      <c r="B1278" s="23"/>
      <c r="C1278" s="11"/>
      <c r="D1278" s="1"/>
      <c r="E1278" s="1"/>
      <c r="F1278" s="1"/>
      <c r="G1278" s="1"/>
      <c r="H1278" s="1"/>
      <c r="L1278" s="1"/>
      <c r="M1278" s="1"/>
      <c r="N1278" s="35"/>
    </row>
    <row r="1279" spans="1:14" ht="12.75">
      <c r="A1279" s="15"/>
      <c r="B1279" s="23"/>
      <c r="C1279" s="11"/>
      <c r="D1279" s="1"/>
      <c r="E1279" s="1"/>
      <c r="F1279" s="1"/>
      <c r="G1279" s="1"/>
      <c r="H1279" s="1"/>
      <c r="L1279" s="1"/>
      <c r="M1279" s="1"/>
      <c r="N1279" s="35"/>
    </row>
    <row r="1280" spans="1:14" ht="12.75">
      <c r="A1280" s="15"/>
      <c r="B1280" s="23"/>
      <c r="C1280" s="11"/>
      <c r="D1280" s="1"/>
      <c r="E1280" s="1"/>
      <c r="F1280" s="1"/>
      <c r="G1280" s="1"/>
      <c r="H1280" s="1"/>
      <c r="L1280" s="1"/>
      <c r="M1280" s="1"/>
      <c r="N1280" s="35"/>
    </row>
    <row r="1281" spans="1:14" ht="12.75">
      <c r="A1281" s="15"/>
      <c r="B1281" s="23"/>
      <c r="C1281" s="11"/>
      <c r="D1281" s="1"/>
      <c r="E1281" s="1"/>
      <c r="F1281" s="1"/>
      <c r="G1281" s="1"/>
      <c r="H1281" s="1"/>
      <c r="L1281" s="1"/>
      <c r="M1281" s="1"/>
      <c r="N1281" s="35"/>
    </row>
    <row r="1282" spans="1:14" ht="12.75">
      <c r="A1282" s="15"/>
      <c r="B1282" s="23"/>
      <c r="C1282" s="11"/>
      <c r="D1282" s="1"/>
      <c r="E1282" s="1"/>
      <c r="F1282" s="1"/>
      <c r="G1282" s="1"/>
      <c r="H1282" s="1"/>
      <c r="L1282" s="1"/>
      <c r="M1282" s="1"/>
      <c r="N1282" s="35"/>
    </row>
    <row r="1283" spans="1:14" ht="12.75">
      <c r="A1283" s="15"/>
      <c r="B1283" s="23"/>
      <c r="C1283" s="11"/>
      <c r="D1283" s="1"/>
      <c r="E1283" s="1"/>
      <c r="F1283" s="1"/>
      <c r="G1283" s="1"/>
      <c r="H1283" s="1"/>
      <c r="L1283" s="1"/>
      <c r="M1283" s="1"/>
      <c r="N1283" s="35"/>
    </row>
    <row r="1284" spans="1:14" ht="12.75">
      <c r="A1284" s="15"/>
      <c r="B1284" s="23"/>
      <c r="C1284" s="11"/>
      <c r="D1284" s="1"/>
      <c r="E1284" s="1"/>
      <c r="F1284" s="1"/>
      <c r="G1284" s="1"/>
      <c r="H1284" s="1"/>
      <c r="L1284" s="1"/>
      <c r="M1284" s="1"/>
      <c r="N1284" s="35"/>
    </row>
    <row r="1285" spans="1:14" ht="12.75">
      <c r="A1285" s="15"/>
      <c r="B1285" s="23"/>
      <c r="C1285" s="11"/>
      <c r="D1285" s="1"/>
      <c r="E1285" s="1"/>
      <c r="F1285" s="1"/>
      <c r="G1285" s="1"/>
      <c r="H1285" s="1"/>
      <c r="L1285" s="1"/>
      <c r="M1285" s="1"/>
      <c r="N1285" s="35"/>
    </row>
    <row r="1286" spans="1:14" ht="12.75">
      <c r="A1286" s="15"/>
      <c r="B1286" s="23"/>
      <c r="C1286" s="11"/>
      <c r="D1286" s="1"/>
      <c r="E1286" s="1"/>
      <c r="F1286" s="1"/>
      <c r="G1286" s="1"/>
      <c r="H1286" s="1"/>
      <c r="L1286" s="1"/>
      <c r="M1286" s="1"/>
      <c r="N1286" s="35"/>
    </row>
    <row r="1287" spans="1:14" ht="12.75">
      <c r="A1287" s="15"/>
      <c r="B1287" s="23"/>
      <c r="C1287" s="11"/>
      <c r="D1287" s="1"/>
      <c r="E1287" s="1"/>
      <c r="F1287" s="1"/>
      <c r="G1287" s="1"/>
      <c r="H1287" s="1"/>
      <c r="L1287" s="1"/>
      <c r="M1287" s="1"/>
      <c r="N1287" s="35"/>
    </row>
    <row r="1288" spans="1:14" ht="12.75">
      <c r="A1288" s="15"/>
      <c r="B1288" s="23"/>
      <c r="C1288" s="11"/>
      <c r="D1288" s="1"/>
      <c r="E1288" s="1"/>
      <c r="F1288" s="1"/>
      <c r="G1288" s="1"/>
      <c r="H1288" s="1"/>
      <c r="L1288" s="1"/>
      <c r="M1288" s="1"/>
      <c r="N1288" s="35"/>
    </row>
    <row r="1289" spans="1:14" ht="12.75">
      <c r="A1289" s="15"/>
      <c r="B1289" s="23"/>
      <c r="C1289" s="11"/>
      <c r="D1289" s="1"/>
      <c r="E1289" s="1"/>
      <c r="F1289" s="1"/>
      <c r="G1289" s="1"/>
      <c r="H1289" s="1"/>
      <c r="L1289" s="1"/>
      <c r="M1289" s="1"/>
      <c r="N1289" s="35"/>
    </row>
    <row r="1290" spans="1:14" ht="12.75">
      <c r="A1290" s="15"/>
      <c r="B1290" s="23"/>
      <c r="C1290" s="11"/>
      <c r="D1290" s="1"/>
      <c r="E1290" s="1"/>
      <c r="F1290" s="1"/>
      <c r="G1290" s="1"/>
      <c r="H1290" s="1"/>
      <c r="L1290" s="1"/>
      <c r="M1290" s="1"/>
      <c r="N1290" s="35"/>
    </row>
    <row r="1291" spans="1:14" ht="12.75">
      <c r="A1291" s="15"/>
      <c r="B1291" s="23"/>
      <c r="C1291" s="11"/>
      <c r="D1291" s="1"/>
      <c r="E1291" s="1"/>
      <c r="F1291" s="1"/>
      <c r="G1291" s="1"/>
      <c r="H1291" s="1"/>
      <c r="L1291" s="1"/>
      <c r="M1291" s="1"/>
      <c r="N1291" s="35"/>
    </row>
    <row r="1292" spans="1:14" ht="12.75">
      <c r="A1292" s="15"/>
      <c r="B1292" s="23"/>
      <c r="C1292" s="11"/>
      <c r="D1292" s="1"/>
      <c r="E1292" s="1"/>
      <c r="F1292" s="1"/>
      <c r="G1292" s="1"/>
      <c r="H1292" s="1"/>
      <c r="L1292" s="1"/>
      <c r="M1292" s="1"/>
      <c r="N1292" s="35"/>
    </row>
    <row r="1293" spans="1:14" ht="12.75">
      <c r="A1293" s="15"/>
      <c r="B1293" s="23"/>
      <c r="C1293" s="11"/>
      <c r="D1293" s="1"/>
      <c r="E1293" s="1"/>
      <c r="F1293" s="1"/>
      <c r="G1293" s="1"/>
      <c r="H1293" s="1"/>
      <c r="L1293" s="1"/>
      <c r="M1293" s="1"/>
      <c r="N1293" s="35"/>
    </row>
    <row r="1294" spans="1:14" ht="12.75">
      <c r="A1294" s="15"/>
      <c r="B1294" s="23"/>
      <c r="C1294" s="11"/>
      <c r="D1294" s="1"/>
      <c r="E1294" s="1"/>
      <c r="F1294" s="1"/>
      <c r="G1294" s="1"/>
      <c r="H1294" s="1"/>
      <c r="L1294" s="1"/>
      <c r="M1294" s="1"/>
      <c r="N1294" s="35"/>
    </row>
    <row r="1295" spans="1:14" ht="12.75">
      <c r="A1295" s="15"/>
      <c r="B1295" s="23"/>
      <c r="C1295" s="11"/>
      <c r="D1295" s="1"/>
      <c r="E1295" s="1"/>
      <c r="F1295" s="1"/>
      <c r="G1295" s="1"/>
      <c r="H1295" s="1"/>
      <c r="L1295" s="1"/>
      <c r="M1295" s="1"/>
      <c r="N1295" s="35"/>
    </row>
    <row r="1296" spans="1:14" ht="12.75">
      <c r="A1296" s="15"/>
      <c r="B1296" s="23"/>
      <c r="C1296" s="11"/>
      <c r="D1296" s="1"/>
      <c r="E1296" s="1"/>
      <c r="F1296" s="1"/>
      <c r="G1296" s="1"/>
      <c r="H1296" s="1"/>
      <c r="L1296" s="1"/>
      <c r="M1296" s="1"/>
      <c r="N1296" s="35"/>
    </row>
    <row r="1297" spans="1:14" ht="12.75">
      <c r="A1297" s="15"/>
      <c r="B1297" s="23"/>
      <c r="C1297" s="11"/>
      <c r="D1297" s="1"/>
      <c r="E1297" s="1"/>
      <c r="F1297" s="1"/>
      <c r="G1297" s="1"/>
      <c r="H1297" s="1"/>
      <c r="L1297" s="1"/>
      <c r="M1297" s="1"/>
      <c r="N1297" s="35"/>
    </row>
    <row r="1298" spans="1:14" ht="12.75">
      <c r="A1298" s="15"/>
      <c r="B1298" s="23"/>
      <c r="C1298" s="11"/>
      <c r="D1298" s="1"/>
      <c r="E1298" s="1"/>
      <c r="F1298" s="1"/>
      <c r="G1298" s="1"/>
      <c r="H1298" s="1"/>
      <c r="L1298" s="1"/>
      <c r="M1298" s="1"/>
      <c r="N1298" s="35"/>
    </row>
    <row r="1299" spans="1:14" ht="12.75">
      <c r="A1299" s="15"/>
      <c r="B1299" s="23"/>
      <c r="C1299" s="11"/>
      <c r="D1299" s="1"/>
      <c r="E1299" s="1"/>
      <c r="F1299" s="1"/>
      <c r="G1299" s="1"/>
      <c r="H1299" s="1"/>
      <c r="L1299" s="1"/>
      <c r="M1299" s="1"/>
      <c r="N1299" s="35"/>
    </row>
    <row r="1300" spans="1:14" ht="12.75">
      <c r="A1300" s="15"/>
      <c r="B1300" s="23"/>
      <c r="C1300" s="11"/>
      <c r="D1300" s="1"/>
      <c r="E1300" s="1"/>
      <c r="F1300" s="1"/>
      <c r="G1300" s="1"/>
      <c r="H1300" s="1"/>
      <c r="L1300" s="1"/>
      <c r="M1300" s="1"/>
      <c r="N1300" s="35"/>
    </row>
    <row r="1301" spans="1:14" ht="12.75">
      <c r="A1301" s="15"/>
      <c r="B1301" s="23"/>
      <c r="C1301" s="11"/>
      <c r="D1301" s="1"/>
      <c r="E1301" s="1"/>
      <c r="F1301" s="1"/>
      <c r="G1301" s="1"/>
      <c r="H1301" s="1"/>
      <c r="L1301" s="1"/>
      <c r="M1301" s="1"/>
      <c r="N1301" s="35"/>
    </row>
    <row r="1302" spans="1:14" ht="12.75">
      <c r="A1302" s="15"/>
      <c r="B1302" s="23"/>
      <c r="C1302" s="11"/>
      <c r="D1302" s="1"/>
      <c r="E1302" s="1"/>
      <c r="F1302" s="1"/>
      <c r="G1302" s="1"/>
      <c r="H1302" s="1"/>
      <c r="L1302" s="1"/>
      <c r="M1302" s="1"/>
      <c r="N1302" s="35"/>
    </row>
    <row r="1303" spans="1:14" ht="12.75">
      <c r="A1303" s="15"/>
      <c r="B1303" s="23"/>
      <c r="C1303" s="11"/>
      <c r="D1303" s="1"/>
      <c r="E1303" s="1"/>
      <c r="F1303" s="1"/>
      <c r="G1303" s="1"/>
      <c r="H1303" s="1"/>
      <c r="L1303" s="1"/>
      <c r="M1303" s="1"/>
      <c r="N1303" s="35"/>
    </row>
    <row r="1304" spans="1:14" ht="12.75">
      <c r="A1304" s="15"/>
      <c r="B1304" s="23"/>
      <c r="C1304" s="11"/>
      <c r="D1304" s="1"/>
      <c r="E1304" s="1"/>
      <c r="F1304" s="1"/>
      <c r="G1304" s="1"/>
      <c r="H1304" s="1"/>
      <c r="L1304" s="1"/>
      <c r="M1304" s="1"/>
      <c r="N1304" s="35"/>
    </row>
    <row r="1305" spans="1:14" ht="12.75">
      <c r="A1305" s="15"/>
      <c r="B1305" s="23"/>
      <c r="C1305" s="11"/>
      <c r="D1305" s="1"/>
      <c r="E1305" s="1"/>
      <c r="F1305" s="1"/>
      <c r="G1305" s="1"/>
      <c r="H1305" s="1"/>
      <c r="L1305" s="1"/>
      <c r="M1305" s="1"/>
      <c r="N1305" s="35"/>
    </row>
    <row r="1306" spans="1:14" ht="12.75">
      <c r="A1306" s="15"/>
      <c r="B1306" s="23"/>
      <c r="C1306" s="11"/>
      <c r="D1306" s="1"/>
      <c r="E1306" s="1"/>
      <c r="F1306" s="1"/>
      <c r="G1306" s="1"/>
      <c r="H1306" s="1"/>
      <c r="L1306" s="1"/>
      <c r="M1306" s="1"/>
      <c r="N1306" s="35"/>
    </row>
    <row r="1307" spans="1:14" ht="12.75">
      <c r="A1307" s="15"/>
      <c r="B1307" s="23"/>
      <c r="C1307" s="11"/>
      <c r="D1307" s="1"/>
      <c r="E1307" s="1"/>
      <c r="F1307" s="1"/>
      <c r="G1307" s="1"/>
      <c r="H1307" s="1"/>
      <c r="L1307" s="1"/>
      <c r="M1307" s="1"/>
      <c r="N1307" s="35"/>
    </row>
    <row r="1308" spans="1:14" ht="12.75">
      <c r="A1308" s="15"/>
      <c r="B1308" s="23"/>
      <c r="C1308" s="11"/>
      <c r="D1308" s="1"/>
      <c r="E1308" s="1"/>
      <c r="F1308" s="1"/>
      <c r="G1308" s="1"/>
      <c r="H1308" s="1"/>
      <c r="L1308" s="1"/>
      <c r="M1308" s="1"/>
      <c r="N1308" s="35"/>
    </row>
    <row r="1309" spans="1:14" ht="12.75">
      <c r="A1309" s="15"/>
      <c r="B1309" s="23"/>
      <c r="C1309" s="11"/>
      <c r="D1309" s="1"/>
      <c r="E1309" s="1"/>
      <c r="F1309" s="1"/>
      <c r="G1309" s="1"/>
      <c r="H1309" s="1"/>
      <c r="L1309" s="1"/>
      <c r="M1309" s="1"/>
      <c r="N1309" s="35"/>
    </row>
    <row r="1310" spans="1:14" ht="12.75">
      <c r="A1310" s="15"/>
      <c r="B1310" s="23"/>
      <c r="C1310" s="11"/>
      <c r="D1310" s="1"/>
      <c r="E1310" s="1"/>
      <c r="F1310" s="1"/>
      <c r="G1310" s="1"/>
      <c r="H1310" s="1"/>
      <c r="L1310" s="1"/>
      <c r="M1310" s="1"/>
      <c r="N1310" s="35"/>
    </row>
    <row r="1311" spans="1:14" ht="12.75">
      <c r="A1311" s="15"/>
      <c r="B1311" s="23"/>
      <c r="C1311" s="11"/>
      <c r="D1311" s="1"/>
      <c r="E1311" s="1"/>
      <c r="F1311" s="1"/>
      <c r="G1311" s="1"/>
      <c r="H1311" s="1"/>
      <c r="L1311" s="1"/>
      <c r="M1311" s="1"/>
      <c r="N1311" s="35"/>
    </row>
    <row r="1312" spans="1:14" ht="12.75">
      <c r="A1312" s="15"/>
      <c r="B1312" s="23"/>
      <c r="C1312" s="11"/>
      <c r="D1312" s="1"/>
      <c r="E1312" s="1"/>
      <c r="F1312" s="1"/>
      <c r="G1312" s="1"/>
      <c r="H1312" s="1"/>
      <c r="L1312" s="1"/>
      <c r="M1312" s="1"/>
      <c r="N1312" s="35"/>
    </row>
    <row r="1313" spans="1:14" ht="12.75">
      <c r="A1313" s="15"/>
      <c r="B1313" s="23"/>
      <c r="C1313" s="11"/>
      <c r="D1313" s="1"/>
      <c r="E1313" s="1"/>
      <c r="F1313" s="1"/>
      <c r="G1313" s="1"/>
      <c r="H1313" s="1"/>
      <c r="L1313" s="1"/>
      <c r="M1313" s="1"/>
      <c r="N1313" s="35"/>
    </row>
    <row r="1314" spans="1:14" ht="12.75">
      <c r="A1314" s="15"/>
      <c r="B1314" s="23"/>
      <c r="C1314" s="11"/>
      <c r="D1314" s="1"/>
      <c r="E1314" s="1"/>
      <c r="F1314" s="1"/>
      <c r="G1314" s="1"/>
      <c r="H1314" s="1"/>
      <c r="L1314" s="1"/>
      <c r="M1314" s="1"/>
      <c r="N1314" s="35"/>
    </row>
    <row r="1315" spans="1:14" ht="12.75">
      <c r="A1315" s="15"/>
      <c r="B1315" s="23"/>
      <c r="C1315" s="11"/>
      <c r="D1315" s="1"/>
      <c r="E1315" s="1"/>
      <c r="F1315" s="1"/>
      <c r="G1315" s="1"/>
      <c r="H1315" s="1"/>
      <c r="L1315" s="1"/>
      <c r="M1315" s="1"/>
      <c r="N1315" s="35"/>
    </row>
    <row r="1316" spans="1:14" ht="12.75">
      <c r="A1316" s="15"/>
      <c r="B1316" s="23"/>
      <c r="C1316" s="11"/>
      <c r="D1316" s="1"/>
      <c r="E1316" s="1"/>
      <c r="F1316" s="1"/>
      <c r="G1316" s="1"/>
      <c r="H1316" s="1"/>
      <c r="L1316" s="1"/>
      <c r="M1316" s="1"/>
      <c r="N1316" s="35"/>
    </row>
    <row r="1317" spans="1:14" ht="12.75">
      <c r="A1317" s="15"/>
      <c r="B1317" s="23"/>
      <c r="C1317" s="11"/>
      <c r="D1317" s="1"/>
      <c r="E1317" s="1"/>
      <c r="F1317" s="1"/>
      <c r="G1317" s="1"/>
      <c r="H1317" s="1"/>
      <c r="L1317" s="1"/>
      <c r="M1317" s="1"/>
      <c r="N1317" s="35"/>
    </row>
    <row r="1318" spans="1:14" ht="12.75">
      <c r="A1318" s="15"/>
      <c r="B1318" s="23"/>
      <c r="C1318" s="11"/>
      <c r="D1318" s="1"/>
      <c r="E1318" s="1"/>
      <c r="F1318" s="1"/>
      <c r="G1318" s="1"/>
      <c r="H1318" s="1"/>
      <c r="L1318" s="1"/>
      <c r="M1318" s="1"/>
      <c r="N1318" s="35"/>
    </row>
    <row r="1319" spans="1:14" ht="12.75">
      <c r="A1319" s="15"/>
      <c r="B1319" s="23"/>
      <c r="C1319" s="11"/>
      <c r="D1319" s="1"/>
      <c r="E1319" s="1"/>
      <c r="F1319" s="1"/>
      <c r="G1319" s="1"/>
      <c r="H1319" s="1"/>
      <c r="L1319" s="1"/>
      <c r="M1319" s="1"/>
      <c r="N1319" s="35"/>
    </row>
    <row r="1320" spans="1:14" ht="12.75">
      <c r="A1320" s="15"/>
      <c r="B1320" s="23"/>
      <c r="C1320" s="11"/>
      <c r="D1320" s="1"/>
      <c r="E1320" s="1"/>
      <c r="F1320" s="1"/>
      <c r="G1320" s="1"/>
      <c r="H1320" s="1"/>
      <c r="L1320" s="1"/>
      <c r="M1320" s="1"/>
      <c r="N1320" s="35"/>
    </row>
    <row r="1321" spans="1:14" ht="12.75">
      <c r="A1321" s="15"/>
      <c r="B1321" s="23"/>
      <c r="C1321" s="11"/>
      <c r="D1321" s="1"/>
      <c r="E1321" s="1"/>
      <c r="F1321" s="1"/>
      <c r="G1321" s="1"/>
      <c r="H1321" s="1"/>
      <c r="L1321" s="1"/>
      <c r="M1321" s="1"/>
      <c r="N1321" s="35"/>
    </row>
    <row r="1322" spans="1:14" ht="12.75">
      <c r="A1322" s="15"/>
      <c r="B1322" s="23"/>
      <c r="C1322" s="11"/>
      <c r="D1322" s="1"/>
      <c r="E1322" s="1"/>
      <c r="F1322" s="1"/>
      <c r="G1322" s="1"/>
      <c r="H1322" s="1"/>
      <c r="L1322" s="1"/>
      <c r="M1322" s="1"/>
      <c r="N1322" s="35"/>
    </row>
    <row r="1323" spans="1:14" ht="12.75">
      <c r="A1323" s="15"/>
      <c r="B1323" s="23"/>
      <c r="C1323" s="11"/>
      <c r="D1323" s="1"/>
      <c r="E1323" s="1"/>
      <c r="F1323" s="1"/>
      <c r="G1323" s="1"/>
      <c r="H1323" s="1"/>
      <c r="L1323" s="1"/>
      <c r="M1323" s="1"/>
      <c r="N1323" s="35"/>
    </row>
    <row r="1324" spans="1:14" ht="12.75">
      <c r="A1324" s="15"/>
      <c r="B1324" s="23"/>
      <c r="C1324" s="11"/>
      <c r="D1324" s="1"/>
      <c r="E1324" s="1"/>
      <c r="F1324" s="1"/>
      <c r="G1324" s="1"/>
      <c r="H1324" s="1"/>
      <c r="L1324" s="1"/>
      <c r="M1324" s="1"/>
      <c r="N1324" s="35"/>
    </row>
    <row r="1325" spans="1:14" ht="12.75">
      <c r="A1325" s="15"/>
      <c r="B1325" s="23"/>
      <c r="C1325" s="11"/>
      <c r="D1325" s="1"/>
      <c r="E1325" s="1"/>
      <c r="F1325" s="1"/>
      <c r="G1325" s="1"/>
      <c r="H1325" s="1"/>
      <c r="L1325" s="1"/>
      <c r="M1325" s="1"/>
      <c r="N1325" s="35"/>
    </row>
    <row r="1326" spans="1:14" ht="12.75">
      <c r="A1326" s="15"/>
      <c r="B1326" s="23"/>
      <c r="C1326" s="11"/>
      <c r="D1326" s="1"/>
      <c r="E1326" s="1"/>
      <c r="F1326" s="1"/>
      <c r="G1326" s="1"/>
      <c r="H1326" s="1"/>
      <c r="L1326" s="1"/>
      <c r="M1326" s="1"/>
      <c r="N1326" s="35"/>
    </row>
    <row r="1327" spans="1:14" ht="12.75">
      <c r="A1327" s="15"/>
      <c r="B1327" s="23"/>
      <c r="C1327" s="11"/>
      <c r="D1327" s="1"/>
      <c r="E1327" s="1"/>
      <c r="F1327" s="1"/>
      <c r="G1327" s="1"/>
      <c r="H1327" s="1"/>
      <c r="L1327" s="1"/>
      <c r="M1327" s="1"/>
      <c r="N1327" s="35"/>
    </row>
    <row r="1328" spans="1:14" ht="12.75">
      <c r="A1328" s="15"/>
      <c r="B1328" s="23"/>
      <c r="C1328" s="11"/>
      <c r="D1328" s="1"/>
      <c r="E1328" s="1"/>
      <c r="F1328" s="1"/>
      <c r="G1328" s="1"/>
      <c r="H1328" s="1"/>
      <c r="L1328" s="1"/>
      <c r="M1328" s="1"/>
      <c r="N1328" s="35"/>
    </row>
    <row r="1329" spans="1:14" ht="12.75">
      <c r="A1329" s="15"/>
      <c r="B1329" s="23"/>
      <c r="C1329" s="11"/>
      <c r="D1329" s="1"/>
      <c r="E1329" s="1"/>
      <c r="F1329" s="1"/>
      <c r="G1329" s="1"/>
      <c r="H1329" s="1"/>
      <c r="L1329" s="1"/>
      <c r="M1329" s="1"/>
      <c r="N1329" s="35"/>
    </row>
    <row r="1330" spans="1:14" ht="12.75">
      <c r="A1330" s="15"/>
      <c r="B1330" s="23"/>
      <c r="C1330" s="11"/>
      <c r="D1330" s="1"/>
      <c r="E1330" s="1"/>
      <c r="F1330" s="1"/>
      <c r="G1330" s="1"/>
      <c r="H1330" s="1"/>
      <c r="L1330" s="1"/>
      <c r="M1330" s="1"/>
      <c r="N1330" s="35"/>
    </row>
    <row r="1331" spans="1:14" ht="12.75">
      <c r="A1331" s="15"/>
      <c r="B1331" s="23"/>
      <c r="C1331" s="11"/>
      <c r="D1331" s="1"/>
      <c r="E1331" s="1"/>
      <c r="F1331" s="1"/>
      <c r="G1331" s="1"/>
      <c r="H1331" s="1"/>
      <c r="L1331" s="1"/>
      <c r="M1331" s="1"/>
      <c r="N1331" s="35"/>
    </row>
    <row r="1332" spans="1:14" ht="12.75">
      <c r="A1332" s="15"/>
      <c r="B1332" s="23"/>
      <c r="C1332" s="11"/>
      <c r="D1332" s="1"/>
      <c r="E1332" s="1"/>
      <c r="F1332" s="1"/>
      <c r="G1332" s="1"/>
      <c r="H1332" s="1"/>
      <c r="L1332" s="1"/>
      <c r="M1332" s="1"/>
      <c r="N1332" s="35"/>
    </row>
    <row r="1333" spans="1:14" ht="12.75">
      <c r="A1333" s="15"/>
      <c r="B1333" s="23"/>
      <c r="C1333" s="11"/>
      <c r="D1333" s="1"/>
      <c r="E1333" s="1"/>
      <c r="F1333" s="1"/>
      <c r="G1333" s="1"/>
      <c r="H1333" s="1"/>
      <c r="L1333" s="1"/>
      <c r="M1333" s="1"/>
      <c r="N1333" s="35"/>
    </row>
    <row r="1334" spans="1:14" ht="12.75">
      <c r="A1334" s="15"/>
      <c r="B1334" s="23"/>
      <c r="C1334" s="11"/>
      <c r="D1334" s="1"/>
      <c r="E1334" s="1"/>
      <c r="F1334" s="1"/>
      <c r="G1334" s="1"/>
      <c r="H1334" s="1"/>
      <c r="L1334" s="1"/>
      <c r="M1334" s="1"/>
      <c r="N1334" s="35"/>
    </row>
    <row r="1335" spans="1:14" ht="12.75">
      <c r="A1335" s="15"/>
      <c r="B1335" s="23"/>
      <c r="C1335" s="11"/>
      <c r="D1335" s="1"/>
      <c r="E1335" s="1"/>
      <c r="F1335" s="1"/>
      <c r="G1335" s="1"/>
      <c r="H1335" s="1"/>
      <c r="L1335" s="1"/>
      <c r="M1335" s="1"/>
      <c r="N1335" s="35"/>
    </row>
    <row r="1336" spans="1:14" ht="12.75">
      <c r="A1336" s="15"/>
      <c r="B1336" s="23"/>
      <c r="C1336" s="11"/>
      <c r="D1336" s="1"/>
      <c r="E1336" s="1"/>
      <c r="F1336" s="1"/>
      <c r="G1336" s="1"/>
      <c r="H1336" s="1"/>
      <c r="L1336" s="1"/>
      <c r="M1336" s="1"/>
      <c r="N1336" s="35"/>
    </row>
    <row r="1337" spans="1:14" ht="12.75">
      <c r="A1337" s="15"/>
      <c r="B1337" s="23"/>
      <c r="C1337" s="11"/>
      <c r="D1337" s="1"/>
      <c r="E1337" s="1"/>
      <c r="F1337" s="1"/>
      <c r="G1337" s="1"/>
      <c r="H1337" s="1"/>
      <c r="L1337" s="1"/>
      <c r="M1337" s="1"/>
      <c r="N1337" s="35"/>
    </row>
    <row r="1338" spans="1:14" ht="12.75">
      <c r="A1338" s="15"/>
      <c r="B1338" s="23"/>
      <c r="C1338" s="11"/>
      <c r="D1338" s="1"/>
      <c r="E1338" s="1"/>
      <c r="F1338" s="1"/>
      <c r="G1338" s="1"/>
      <c r="H1338" s="1"/>
      <c r="L1338" s="1"/>
      <c r="M1338" s="1"/>
      <c r="N1338" s="35"/>
    </row>
    <row r="1339" spans="1:14" ht="12.75">
      <c r="A1339" s="15"/>
      <c r="B1339" s="23"/>
      <c r="C1339" s="11"/>
      <c r="D1339" s="1"/>
      <c r="E1339" s="1"/>
      <c r="F1339" s="1"/>
      <c r="G1339" s="1"/>
      <c r="H1339" s="1"/>
      <c r="L1339" s="1"/>
      <c r="M1339" s="1"/>
      <c r="N1339" s="35"/>
    </row>
    <row r="1340" spans="1:14" ht="12.75">
      <c r="A1340" s="15"/>
      <c r="B1340" s="23"/>
      <c r="C1340" s="11"/>
      <c r="D1340" s="1"/>
      <c r="E1340" s="1"/>
      <c r="F1340" s="1"/>
      <c r="G1340" s="1"/>
      <c r="H1340" s="1"/>
      <c r="L1340" s="1"/>
      <c r="M1340" s="1"/>
      <c r="N1340" s="35"/>
    </row>
    <row r="1341" spans="1:14" ht="12.75">
      <c r="A1341" s="15"/>
      <c r="B1341" s="23"/>
      <c r="C1341" s="11"/>
      <c r="D1341" s="1"/>
      <c r="E1341" s="1"/>
      <c r="F1341" s="1"/>
      <c r="G1341" s="1"/>
      <c r="H1341" s="1"/>
      <c r="L1341" s="1"/>
      <c r="M1341" s="1"/>
      <c r="N1341" s="35"/>
    </row>
    <row r="1342" spans="1:14" ht="12.75">
      <c r="A1342" s="15"/>
      <c r="B1342" s="23"/>
      <c r="C1342" s="11"/>
      <c r="D1342" s="1"/>
      <c r="E1342" s="1"/>
      <c r="F1342" s="1"/>
      <c r="G1342" s="1"/>
      <c r="H1342" s="1"/>
      <c r="L1342" s="1"/>
      <c r="M1342" s="1"/>
      <c r="N1342" s="35"/>
    </row>
    <row r="1343" spans="1:14" ht="12.75">
      <c r="A1343" s="15"/>
      <c r="B1343" s="23"/>
      <c r="C1343" s="11"/>
      <c r="D1343" s="1"/>
      <c r="E1343" s="1"/>
      <c r="F1343" s="1"/>
      <c r="G1343" s="1"/>
      <c r="H1343" s="1"/>
      <c r="L1343" s="1"/>
      <c r="M1343" s="1"/>
      <c r="N1343" s="35"/>
    </row>
    <row r="1344" spans="1:14" ht="12.75">
      <c r="A1344" s="15"/>
      <c r="B1344" s="23"/>
      <c r="C1344" s="11"/>
      <c r="D1344" s="1"/>
      <c r="E1344" s="1"/>
      <c r="F1344" s="1"/>
      <c r="G1344" s="1"/>
      <c r="H1344" s="1"/>
      <c r="L1344" s="1"/>
      <c r="M1344" s="1"/>
      <c r="N1344" s="35"/>
    </row>
    <row r="1345" spans="1:14" ht="12.75">
      <c r="A1345" s="15"/>
      <c r="B1345" s="23"/>
      <c r="C1345" s="11"/>
      <c r="D1345" s="1"/>
      <c r="E1345" s="1"/>
      <c r="F1345" s="1"/>
      <c r="G1345" s="1"/>
      <c r="H1345" s="1"/>
      <c r="L1345" s="1"/>
      <c r="M1345" s="1"/>
      <c r="N1345" s="35"/>
    </row>
    <row r="1346" spans="1:14" ht="12.75">
      <c r="A1346" s="15"/>
      <c r="B1346" s="23"/>
      <c r="C1346" s="11"/>
      <c r="D1346" s="1"/>
      <c r="E1346" s="1"/>
      <c r="F1346" s="1"/>
      <c r="G1346" s="1"/>
      <c r="H1346" s="1"/>
      <c r="L1346" s="1"/>
      <c r="M1346" s="1"/>
      <c r="N1346" s="35"/>
    </row>
    <row r="1347" spans="1:14" ht="12.75">
      <c r="A1347" s="15"/>
      <c r="B1347" s="23"/>
      <c r="C1347" s="11"/>
      <c r="D1347" s="1"/>
      <c r="E1347" s="1"/>
      <c r="F1347" s="1"/>
      <c r="G1347" s="1"/>
      <c r="H1347" s="1"/>
      <c r="L1347" s="1"/>
      <c r="M1347" s="1"/>
      <c r="N1347" s="35"/>
    </row>
    <row r="1348" spans="1:14" ht="12.75">
      <c r="A1348" s="15"/>
      <c r="B1348" s="23"/>
      <c r="C1348" s="11"/>
      <c r="D1348" s="1"/>
      <c r="E1348" s="1"/>
      <c r="F1348" s="1"/>
      <c r="G1348" s="1"/>
      <c r="H1348" s="1"/>
      <c r="L1348" s="1"/>
      <c r="M1348" s="1"/>
      <c r="N1348" s="35"/>
    </row>
    <row r="1349" spans="1:14" ht="12.75">
      <c r="A1349" s="15"/>
      <c r="B1349" s="23"/>
      <c r="C1349" s="11"/>
      <c r="D1349" s="1"/>
      <c r="E1349" s="1"/>
      <c r="F1349" s="1"/>
      <c r="G1349" s="1"/>
      <c r="H1349" s="1"/>
      <c r="L1349" s="1"/>
      <c r="M1349" s="1"/>
      <c r="N1349" s="35"/>
    </row>
    <row r="1350" spans="1:14" ht="12.75">
      <c r="A1350" s="15"/>
      <c r="B1350" s="23"/>
      <c r="C1350" s="11"/>
      <c r="D1350" s="1"/>
      <c r="E1350" s="1"/>
      <c r="F1350" s="1"/>
      <c r="G1350" s="1"/>
      <c r="H1350" s="1"/>
      <c r="L1350" s="1"/>
      <c r="M1350" s="1"/>
      <c r="N1350" s="35"/>
    </row>
    <row r="1351" spans="1:14" ht="12.75">
      <c r="A1351" s="15"/>
      <c r="B1351" s="23"/>
      <c r="C1351" s="11"/>
      <c r="D1351" s="1"/>
      <c r="E1351" s="1"/>
      <c r="F1351" s="1"/>
      <c r="G1351" s="1"/>
      <c r="H1351" s="1"/>
      <c r="L1351" s="1"/>
      <c r="M1351" s="1"/>
      <c r="N1351" s="35"/>
    </row>
    <row r="1352" spans="1:14" ht="12.75">
      <c r="A1352" s="15"/>
      <c r="B1352" s="23"/>
      <c r="C1352" s="11"/>
      <c r="D1352" s="1"/>
      <c r="E1352" s="1"/>
      <c r="F1352" s="1"/>
      <c r="G1352" s="1"/>
      <c r="H1352" s="1"/>
      <c r="L1352" s="1"/>
      <c r="M1352" s="1"/>
      <c r="N1352" s="35"/>
    </row>
    <row r="1353" spans="1:14" ht="12.75">
      <c r="A1353" s="15"/>
      <c r="B1353" s="23"/>
      <c r="C1353" s="11"/>
      <c r="D1353" s="1"/>
      <c r="E1353" s="1"/>
      <c r="F1353" s="1"/>
      <c r="G1353" s="1"/>
      <c r="H1353" s="1"/>
      <c r="L1353" s="1"/>
      <c r="M1353" s="1"/>
      <c r="N1353" s="35"/>
    </row>
    <row r="1354" spans="1:14" ht="12.75">
      <c r="A1354" s="15"/>
      <c r="B1354" s="23"/>
      <c r="C1354" s="11"/>
      <c r="D1354" s="1"/>
      <c r="E1354" s="1"/>
      <c r="F1354" s="1"/>
      <c r="G1354" s="1"/>
      <c r="H1354" s="1"/>
      <c r="L1354" s="1"/>
      <c r="M1354" s="1"/>
      <c r="N1354" s="35"/>
    </row>
    <row r="1355" spans="1:14" ht="12.75">
      <c r="A1355" s="15"/>
      <c r="B1355" s="23"/>
      <c r="C1355" s="11"/>
      <c r="D1355" s="1"/>
      <c r="E1355" s="1"/>
      <c r="F1355" s="1"/>
      <c r="G1355" s="1"/>
      <c r="H1355" s="1"/>
      <c r="L1355" s="1"/>
      <c r="M1355" s="1"/>
      <c r="N1355" s="35"/>
    </row>
    <row r="1356" spans="1:14" ht="12.75">
      <c r="A1356" s="15"/>
      <c r="B1356" s="23"/>
      <c r="C1356" s="11"/>
      <c r="D1356" s="1"/>
      <c r="E1356" s="1"/>
      <c r="F1356" s="1"/>
      <c r="G1356" s="1"/>
      <c r="H1356" s="1"/>
      <c r="L1356" s="1"/>
      <c r="M1356" s="1"/>
      <c r="N1356" s="35"/>
    </row>
    <row r="1357" spans="1:14" ht="12.75">
      <c r="A1357" s="15"/>
      <c r="B1357" s="23"/>
      <c r="C1357" s="11"/>
      <c r="D1357" s="1"/>
      <c r="E1357" s="1"/>
      <c r="F1357" s="1"/>
      <c r="G1357" s="1"/>
      <c r="H1357" s="1"/>
      <c r="L1357" s="1"/>
      <c r="M1357" s="1"/>
      <c r="N1357" s="35"/>
    </row>
    <row r="1358" spans="1:14" ht="12.75">
      <c r="A1358" s="15"/>
      <c r="B1358" s="23"/>
      <c r="C1358" s="11"/>
      <c r="D1358" s="1"/>
      <c r="E1358" s="1"/>
      <c r="F1358" s="1"/>
      <c r="G1358" s="1"/>
      <c r="H1358" s="1"/>
      <c r="L1358" s="1"/>
      <c r="M1358" s="1"/>
      <c r="N1358" s="35"/>
    </row>
    <row r="1359" spans="1:14" ht="12.75">
      <c r="A1359" s="15"/>
      <c r="B1359" s="23"/>
      <c r="C1359" s="11"/>
      <c r="D1359" s="1"/>
      <c r="E1359" s="1"/>
      <c r="F1359" s="1"/>
      <c r="G1359" s="1"/>
      <c r="H1359" s="1"/>
      <c r="L1359" s="1"/>
      <c r="M1359" s="1"/>
      <c r="N1359" s="35"/>
    </row>
    <row r="1360" spans="1:14" ht="12.75">
      <c r="A1360" s="15"/>
      <c r="B1360" s="23"/>
      <c r="C1360" s="11"/>
      <c r="D1360" s="1"/>
      <c r="E1360" s="1"/>
      <c r="F1360" s="1"/>
      <c r="G1360" s="1"/>
      <c r="H1360" s="1"/>
      <c r="L1360" s="1"/>
      <c r="M1360" s="1"/>
      <c r="N1360" s="35"/>
    </row>
    <row r="1361" spans="1:14" ht="12.75">
      <c r="A1361" s="15"/>
      <c r="B1361" s="23"/>
      <c r="C1361" s="11"/>
      <c r="D1361" s="1"/>
      <c r="E1361" s="1"/>
      <c r="F1361" s="1"/>
      <c r="G1361" s="1"/>
      <c r="H1361" s="1"/>
      <c r="L1361" s="1"/>
      <c r="M1361" s="1"/>
      <c r="N1361" s="35"/>
    </row>
    <row r="1362" spans="1:14" ht="12.75">
      <c r="A1362" s="15"/>
      <c r="B1362" s="23"/>
      <c r="C1362" s="11"/>
      <c r="D1362" s="1"/>
      <c r="E1362" s="1"/>
      <c r="F1362" s="1"/>
      <c r="G1362" s="1"/>
      <c r="H1362" s="1"/>
      <c r="L1362" s="1"/>
      <c r="M1362" s="1"/>
      <c r="N1362" s="35"/>
    </row>
    <row r="1363" spans="1:14" ht="12.75">
      <c r="A1363" s="15"/>
      <c r="B1363" s="23"/>
      <c r="C1363" s="11"/>
      <c r="D1363" s="1"/>
      <c r="E1363" s="1"/>
      <c r="F1363" s="1"/>
      <c r="G1363" s="1"/>
      <c r="H1363" s="1"/>
      <c r="L1363" s="1"/>
      <c r="M1363" s="1"/>
      <c r="N1363" s="35"/>
    </row>
    <row r="1364" spans="1:14" ht="12.75">
      <c r="A1364" s="15"/>
      <c r="B1364" s="23"/>
      <c r="C1364" s="11"/>
      <c r="D1364" s="1"/>
      <c r="E1364" s="1"/>
      <c r="F1364" s="1"/>
      <c r="G1364" s="1"/>
      <c r="H1364" s="1"/>
      <c r="L1364" s="1"/>
      <c r="M1364" s="1"/>
      <c r="N1364" s="35"/>
    </row>
    <row r="1365" spans="1:14" ht="12.75">
      <c r="A1365" s="15"/>
      <c r="B1365" s="23"/>
      <c r="C1365" s="11"/>
      <c r="D1365" s="1"/>
      <c r="E1365" s="1"/>
      <c r="F1365" s="1"/>
      <c r="G1365" s="1"/>
      <c r="H1365" s="1"/>
      <c r="L1365" s="1"/>
      <c r="M1365" s="1"/>
      <c r="N1365" s="35"/>
    </row>
    <row r="1366" spans="1:14" ht="12.75">
      <c r="A1366" s="15"/>
      <c r="B1366" s="23"/>
      <c r="C1366" s="11"/>
      <c r="D1366" s="1"/>
      <c r="E1366" s="1"/>
      <c r="F1366" s="1"/>
      <c r="G1366" s="1"/>
      <c r="H1366" s="1"/>
      <c r="L1366" s="1"/>
      <c r="M1366" s="1"/>
      <c r="N1366" s="35"/>
    </row>
    <row r="1367" spans="1:14" ht="12.75">
      <c r="A1367" s="15"/>
      <c r="B1367" s="23"/>
      <c r="C1367" s="11"/>
      <c r="D1367" s="1"/>
      <c r="E1367" s="1"/>
      <c r="F1367" s="1"/>
      <c r="G1367" s="1"/>
      <c r="H1367" s="1"/>
      <c r="L1367" s="1"/>
      <c r="M1367" s="1"/>
      <c r="N1367" s="35"/>
    </row>
    <row r="1368" spans="1:14" ht="12.75">
      <c r="A1368" s="15"/>
      <c r="B1368" s="23"/>
      <c r="C1368" s="11"/>
      <c r="D1368" s="1"/>
      <c r="E1368" s="1"/>
      <c r="F1368" s="1"/>
      <c r="G1368" s="1"/>
      <c r="H1368" s="1"/>
      <c r="L1368" s="1"/>
      <c r="M1368" s="1"/>
      <c r="N1368" s="35"/>
    </row>
    <row r="1369" spans="1:14" ht="12.75">
      <c r="A1369" s="15"/>
      <c r="B1369" s="23"/>
      <c r="C1369" s="11"/>
      <c r="D1369" s="1"/>
      <c r="E1369" s="1"/>
      <c r="F1369" s="1"/>
      <c r="G1369" s="1"/>
      <c r="H1369" s="1"/>
      <c r="L1369" s="1"/>
      <c r="M1369" s="1"/>
      <c r="N1369" s="35"/>
    </row>
    <row r="1370" spans="1:14" ht="12.75">
      <c r="A1370" s="15"/>
      <c r="B1370" s="23"/>
      <c r="C1370" s="11"/>
      <c r="D1370" s="1"/>
      <c r="E1370" s="1"/>
      <c r="F1370" s="1"/>
      <c r="G1370" s="1"/>
      <c r="H1370" s="1"/>
      <c r="L1370" s="1"/>
      <c r="M1370" s="1"/>
      <c r="N1370" s="35"/>
    </row>
    <row r="1371" spans="1:14" ht="12.75">
      <c r="A1371" s="15"/>
      <c r="B1371" s="23"/>
      <c r="C1371" s="11"/>
      <c r="D1371" s="1"/>
      <c r="E1371" s="1"/>
      <c r="F1371" s="1"/>
      <c r="G1371" s="1"/>
      <c r="H1371" s="1"/>
      <c r="L1371" s="1"/>
      <c r="M1371" s="1"/>
      <c r="N1371" s="35"/>
    </row>
    <row r="1372" spans="1:14" ht="12.75">
      <c r="A1372" s="15"/>
      <c r="B1372" s="23"/>
      <c r="C1372" s="11"/>
      <c r="D1372" s="1"/>
      <c r="E1372" s="1"/>
      <c r="F1372" s="1"/>
      <c r="G1372" s="1"/>
      <c r="H1372" s="1"/>
      <c r="L1372" s="1"/>
      <c r="M1372" s="1"/>
      <c r="N1372" s="35"/>
    </row>
    <row r="1373" spans="1:14" ht="12.75">
      <c r="A1373" s="15"/>
      <c r="B1373" s="23"/>
      <c r="C1373" s="11"/>
      <c r="D1373" s="1"/>
      <c r="E1373" s="1"/>
      <c r="F1373" s="1"/>
      <c r="G1373" s="1"/>
      <c r="H1373" s="1"/>
      <c r="L1373" s="1"/>
      <c r="M1373" s="1"/>
      <c r="N1373" s="35"/>
    </row>
    <row r="1374" spans="1:14" ht="12.75">
      <c r="A1374" s="15"/>
      <c r="B1374" s="23"/>
      <c r="C1374" s="11"/>
      <c r="D1374" s="1"/>
      <c r="E1374" s="1"/>
      <c r="F1374" s="1"/>
      <c r="G1374" s="1"/>
      <c r="H1374" s="1"/>
      <c r="L1374" s="1"/>
      <c r="M1374" s="1"/>
      <c r="N1374" s="35"/>
    </row>
    <row r="1375" spans="1:14" ht="12.75">
      <c r="A1375" s="15"/>
      <c r="B1375" s="23"/>
      <c r="C1375" s="11"/>
      <c r="D1375" s="1"/>
      <c r="E1375" s="1"/>
      <c r="F1375" s="1"/>
      <c r="G1375" s="1"/>
      <c r="H1375" s="1"/>
      <c r="L1375" s="1"/>
      <c r="M1375" s="1"/>
      <c r="N1375" s="35"/>
    </row>
    <row r="1376" spans="1:14" ht="12.75">
      <c r="A1376" s="15"/>
      <c r="B1376" s="23"/>
      <c r="C1376" s="11"/>
      <c r="D1376" s="1"/>
      <c r="E1376" s="1"/>
      <c r="F1376" s="1"/>
      <c r="G1376" s="1"/>
      <c r="H1376" s="1"/>
      <c r="L1376" s="1"/>
      <c r="M1376" s="1"/>
      <c r="N1376" s="35"/>
    </row>
    <row r="1377" spans="1:14" ht="12.75">
      <c r="A1377" s="15"/>
      <c r="B1377" s="23"/>
      <c r="C1377" s="11"/>
      <c r="D1377" s="1"/>
      <c r="E1377" s="1"/>
      <c r="F1377" s="1"/>
      <c r="G1377" s="1"/>
      <c r="H1377" s="1"/>
      <c r="L1377" s="1"/>
      <c r="M1377" s="1"/>
      <c r="N1377" s="35"/>
    </row>
    <row r="1378" spans="1:14" ht="12.75">
      <c r="A1378" s="15"/>
      <c r="B1378" s="23"/>
      <c r="C1378" s="11"/>
      <c r="D1378" s="1"/>
      <c r="E1378" s="1"/>
      <c r="F1378" s="1"/>
      <c r="G1378" s="1"/>
      <c r="H1378" s="1"/>
      <c r="L1378" s="1"/>
      <c r="M1378" s="1"/>
      <c r="N1378" s="35"/>
    </row>
    <row r="1379" spans="1:14" ht="12.75">
      <c r="A1379" s="15"/>
      <c r="B1379" s="23"/>
      <c r="C1379" s="11"/>
      <c r="D1379" s="1"/>
      <c r="E1379" s="1"/>
      <c r="F1379" s="1"/>
      <c r="G1379" s="1"/>
      <c r="H1379" s="1"/>
      <c r="L1379" s="1"/>
      <c r="M1379" s="1"/>
      <c r="N1379" s="35"/>
    </row>
    <row r="1380" spans="1:14" ht="12.75">
      <c r="A1380" s="15"/>
      <c r="B1380" s="23"/>
      <c r="C1380" s="11"/>
      <c r="D1380" s="1"/>
      <c r="E1380" s="1"/>
      <c r="F1380" s="1"/>
      <c r="G1380" s="1"/>
      <c r="H1380" s="1"/>
      <c r="L1380" s="1"/>
      <c r="M1380" s="1"/>
      <c r="N1380" s="35"/>
    </row>
    <row r="1381" spans="1:14" ht="12.75">
      <c r="A1381" s="15"/>
      <c r="B1381" s="23"/>
      <c r="C1381" s="11"/>
      <c r="D1381" s="1"/>
      <c r="E1381" s="1"/>
      <c r="F1381" s="1"/>
      <c r="G1381" s="1"/>
      <c r="H1381" s="1"/>
      <c r="L1381" s="1"/>
      <c r="M1381" s="1"/>
      <c r="N1381" s="35"/>
    </row>
    <row r="1382" spans="1:14" ht="12.75">
      <c r="A1382" s="15"/>
      <c r="B1382" s="23"/>
      <c r="C1382" s="11"/>
      <c r="D1382" s="1"/>
      <c r="E1382" s="1"/>
      <c r="F1382" s="1"/>
      <c r="G1382" s="1"/>
      <c r="H1382" s="1"/>
      <c r="L1382" s="1"/>
      <c r="M1382" s="1"/>
      <c r="N1382" s="35"/>
    </row>
    <row r="1383" spans="1:14" ht="12.75">
      <c r="A1383" s="15"/>
      <c r="B1383" s="23"/>
      <c r="C1383" s="11"/>
      <c r="D1383" s="1"/>
      <c r="E1383" s="1"/>
      <c r="F1383" s="1"/>
      <c r="G1383" s="1"/>
      <c r="H1383" s="1"/>
      <c r="L1383" s="1"/>
      <c r="M1383" s="1"/>
      <c r="N1383" s="35"/>
    </row>
    <row r="1384" spans="1:14" ht="12.75">
      <c r="A1384" s="15"/>
      <c r="B1384" s="23"/>
      <c r="C1384" s="11"/>
      <c r="D1384" s="1"/>
      <c r="E1384" s="1"/>
      <c r="F1384" s="1"/>
      <c r="G1384" s="1"/>
      <c r="H1384" s="1"/>
      <c r="L1384" s="1"/>
      <c r="M1384" s="1"/>
      <c r="N1384" s="35"/>
    </row>
    <row r="1385" spans="1:14" ht="12.75">
      <c r="A1385" s="15"/>
      <c r="B1385" s="23"/>
      <c r="C1385" s="11"/>
      <c r="D1385" s="1"/>
      <c r="E1385" s="1"/>
      <c r="F1385" s="1"/>
      <c r="G1385" s="1"/>
      <c r="H1385" s="1"/>
      <c r="L1385" s="1"/>
      <c r="M1385" s="1"/>
      <c r="N1385" s="35"/>
    </row>
    <row r="1386" spans="1:14" ht="12.75">
      <c r="A1386" s="15"/>
      <c r="B1386" s="23"/>
      <c r="C1386" s="11"/>
      <c r="D1386" s="1"/>
      <c r="E1386" s="1"/>
      <c r="F1386" s="1"/>
      <c r="G1386" s="1"/>
      <c r="H1386" s="1"/>
      <c r="L1386" s="1"/>
      <c r="M1386" s="1"/>
      <c r="N1386" s="35"/>
    </row>
    <row r="1387" spans="1:14" ht="12.75">
      <c r="A1387" s="15"/>
      <c r="B1387" s="23"/>
      <c r="C1387" s="11"/>
      <c r="D1387" s="1"/>
      <c r="E1387" s="1"/>
      <c r="F1387" s="1"/>
      <c r="G1387" s="1"/>
      <c r="H1387" s="1"/>
      <c r="L1387" s="1"/>
      <c r="M1387" s="1"/>
      <c r="N1387" s="35"/>
    </row>
    <row r="1388" spans="1:14" ht="12.75">
      <c r="A1388" s="15"/>
      <c r="B1388" s="23"/>
      <c r="C1388" s="11"/>
      <c r="D1388" s="1"/>
      <c r="E1388" s="1"/>
      <c r="F1388" s="1"/>
      <c r="G1388" s="1"/>
      <c r="H1388" s="1"/>
      <c r="L1388" s="1"/>
      <c r="M1388" s="1"/>
      <c r="N1388" s="35"/>
    </row>
    <row r="1389" spans="1:14" ht="12.75">
      <c r="A1389" s="15"/>
      <c r="B1389" s="23"/>
      <c r="C1389" s="11"/>
      <c r="D1389" s="1"/>
      <c r="E1389" s="1"/>
      <c r="F1389" s="1"/>
      <c r="G1389" s="1"/>
      <c r="H1389" s="1"/>
      <c r="L1389" s="1"/>
      <c r="M1389" s="1"/>
      <c r="N1389" s="35"/>
    </row>
    <row r="1390" spans="1:14" ht="12.75">
      <c r="A1390" s="15"/>
      <c r="B1390" s="23"/>
      <c r="C1390" s="11"/>
      <c r="D1390" s="1"/>
      <c r="E1390" s="1"/>
      <c r="F1390" s="1"/>
      <c r="G1390" s="1"/>
      <c r="H1390" s="1"/>
      <c r="L1390" s="1"/>
      <c r="M1390" s="1"/>
      <c r="N1390" s="35"/>
    </row>
    <row r="1391" spans="1:14" ht="12.75">
      <c r="A1391" s="15"/>
      <c r="B1391" s="23"/>
      <c r="C1391" s="11"/>
      <c r="D1391" s="1"/>
      <c r="E1391" s="1"/>
      <c r="F1391" s="1"/>
      <c r="G1391" s="1"/>
      <c r="H1391" s="1"/>
      <c r="L1391" s="1"/>
      <c r="M1391" s="1"/>
      <c r="N1391" s="35"/>
    </row>
    <row r="1392" spans="1:14" ht="12.75">
      <c r="A1392" s="15"/>
      <c r="B1392" s="23"/>
      <c r="C1392" s="11"/>
      <c r="D1392" s="1"/>
      <c r="E1392" s="1"/>
      <c r="F1392" s="1"/>
      <c r="G1392" s="1"/>
      <c r="H1392" s="1"/>
      <c r="L1392" s="1"/>
      <c r="M1392" s="1"/>
      <c r="N1392" s="35"/>
    </row>
    <row r="1393" spans="1:14" ht="12.75">
      <c r="A1393" s="15"/>
      <c r="B1393" s="23"/>
      <c r="C1393" s="11"/>
      <c r="D1393" s="1"/>
      <c r="E1393" s="1"/>
      <c r="F1393" s="1"/>
      <c r="G1393" s="1"/>
      <c r="H1393" s="1"/>
      <c r="L1393" s="1"/>
      <c r="M1393" s="1"/>
      <c r="N1393" s="35"/>
    </row>
    <row r="1394" spans="1:14" ht="12.75">
      <c r="A1394" s="15"/>
      <c r="B1394" s="23"/>
      <c r="C1394" s="11"/>
      <c r="D1394" s="1"/>
      <c r="E1394" s="1"/>
      <c r="F1394" s="1"/>
      <c r="G1394" s="1"/>
      <c r="H1394" s="1"/>
      <c r="L1394" s="1"/>
      <c r="M1394" s="1"/>
      <c r="N1394" s="35"/>
    </row>
    <row r="1395" spans="1:14" ht="12.75">
      <c r="A1395" s="15"/>
      <c r="B1395" s="23"/>
      <c r="C1395" s="11"/>
      <c r="D1395" s="1"/>
      <c r="E1395" s="1"/>
      <c r="F1395" s="1"/>
      <c r="G1395" s="1"/>
      <c r="H1395" s="1"/>
      <c r="L1395" s="1"/>
      <c r="M1395" s="1"/>
      <c r="N1395" s="35"/>
    </row>
    <row r="1396" spans="1:14" ht="12.75">
      <c r="A1396" s="15"/>
      <c r="B1396" s="23"/>
      <c r="C1396" s="11"/>
      <c r="D1396" s="1"/>
      <c r="E1396" s="1"/>
      <c r="F1396" s="1"/>
      <c r="G1396" s="1"/>
      <c r="H1396" s="1"/>
      <c r="L1396" s="1"/>
      <c r="M1396" s="1"/>
      <c r="N1396" s="35"/>
    </row>
    <row r="1397" spans="1:14" ht="12.75">
      <c r="A1397" s="15"/>
      <c r="B1397" s="23"/>
      <c r="C1397" s="11"/>
      <c r="D1397" s="1"/>
      <c r="E1397" s="1"/>
      <c r="F1397" s="1"/>
      <c r="G1397" s="1"/>
      <c r="H1397" s="1"/>
      <c r="L1397" s="1"/>
      <c r="M1397" s="1"/>
      <c r="N1397" s="35"/>
    </row>
    <row r="1398" spans="1:14" ht="12.75">
      <c r="A1398" s="15"/>
      <c r="B1398" s="23"/>
      <c r="C1398" s="11"/>
      <c r="D1398" s="1"/>
      <c r="E1398" s="1"/>
      <c r="F1398" s="1"/>
      <c r="G1398" s="1"/>
      <c r="H1398" s="1"/>
      <c r="L1398" s="1"/>
      <c r="M1398" s="1"/>
      <c r="N1398" s="35"/>
    </row>
    <row r="1399" spans="1:14" ht="12.75">
      <c r="A1399" s="15"/>
      <c r="B1399" s="23"/>
      <c r="C1399" s="11"/>
      <c r="D1399" s="1"/>
      <c r="E1399" s="1"/>
      <c r="F1399" s="1"/>
      <c r="G1399" s="1"/>
      <c r="H1399" s="1"/>
      <c r="L1399" s="1"/>
      <c r="M1399" s="1"/>
      <c r="N1399" s="35"/>
    </row>
    <row r="1400" spans="1:14" ht="12.75">
      <c r="A1400" s="15"/>
      <c r="B1400" s="23"/>
      <c r="C1400" s="11"/>
      <c r="D1400" s="1"/>
      <c r="E1400" s="1"/>
      <c r="F1400" s="1"/>
      <c r="G1400" s="1"/>
      <c r="H1400" s="1"/>
      <c r="L1400" s="1"/>
      <c r="M1400" s="1"/>
      <c r="N1400" s="35"/>
    </row>
    <row r="1401" spans="1:14" ht="12.75">
      <c r="A1401" s="15"/>
      <c r="B1401" s="23"/>
      <c r="C1401" s="11"/>
      <c r="D1401" s="1"/>
      <c r="E1401" s="1"/>
      <c r="F1401" s="1"/>
      <c r="G1401" s="1"/>
      <c r="H1401" s="1"/>
      <c r="L1401" s="1"/>
      <c r="M1401" s="1"/>
      <c r="N1401" s="35"/>
    </row>
    <row r="1402" spans="1:14" ht="12.75">
      <c r="A1402" s="15"/>
      <c r="B1402" s="23"/>
      <c r="C1402" s="11"/>
      <c r="D1402" s="1"/>
      <c r="E1402" s="1"/>
      <c r="F1402" s="1"/>
      <c r="G1402" s="1"/>
      <c r="H1402" s="1"/>
      <c r="L1402" s="1"/>
      <c r="M1402" s="1"/>
      <c r="N1402" s="35"/>
    </row>
    <row r="1403" spans="1:14" ht="12.75">
      <c r="A1403" s="15"/>
      <c r="B1403" s="23"/>
      <c r="C1403" s="11"/>
      <c r="D1403" s="1"/>
      <c r="E1403" s="1"/>
      <c r="F1403" s="1"/>
      <c r="G1403" s="1"/>
      <c r="H1403" s="1"/>
      <c r="L1403" s="1"/>
      <c r="M1403" s="1"/>
      <c r="N1403" s="35"/>
    </row>
    <row r="1404" spans="1:14" ht="12.75">
      <c r="A1404" s="15"/>
      <c r="B1404" s="23"/>
      <c r="C1404" s="11"/>
      <c r="D1404" s="1"/>
      <c r="E1404" s="1"/>
      <c r="F1404" s="1"/>
      <c r="G1404" s="1"/>
      <c r="H1404" s="1"/>
      <c r="L1404" s="1"/>
      <c r="M1404" s="1"/>
      <c r="N1404" s="35"/>
    </row>
    <row r="1405" spans="1:14" ht="12.75">
      <c r="A1405" s="15"/>
      <c r="B1405" s="23"/>
      <c r="C1405" s="11"/>
      <c r="D1405" s="1"/>
      <c r="E1405" s="1"/>
      <c r="F1405" s="1"/>
      <c r="G1405" s="1"/>
      <c r="H1405" s="1"/>
      <c r="L1405" s="1"/>
      <c r="M1405" s="1"/>
      <c r="N1405" s="35"/>
    </row>
    <row r="1406" spans="1:14" ht="12.75">
      <c r="A1406" s="15"/>
      <c r="B1406" s="23"/>
      <c r="C1406" s="11"/>
      <c r="D1406" s="1"/>
      <c r="E1406" s="1"/>
      <c r="F1406" s="1"/>
      <c r="G1406" s="1"/>
      <c r="H1406" s="1"/>
      <c r="L1406" s="1"/>
      <c r="M1406" s="1"/>
      <c r="N1406" s="35"/>
    </row>
    <row r="1407" spans="1:14" ht="12.75">
      <c r="A1407" s="15"/>
      <c r="B1407" s="23"/>
      <c r="C1407" s="11"/>
      <c r="D1407" s="1"/>
      <c r="E1407" s="1"/>
      <c r="F1407" s="1"/>
      <c r="G1407" s="1"/>
      <c r="H1407" s="1"/>
      <c r="L1407" s="1"/>
      <c r="M1407" s="1"/>
      <c r="N1407" s="35"/>
    </row>
    <row r="1408" spans="1:14" ht="12.75">
      <c r="A1408" s="15"/>
      <c r="B1408" s="23"/>
      <c r="C1408" s="11"/>
      <c r="D1408" s="1"/>
      <c r="E1408" s="1"/>
      <c r="F1408" s="1"/>
      <c r="G1408" s="1"/>
      <c r="H1408" s="1"/>
      <c r="L1408" s="1"/>
      <c r="M1408" s="1"/>
      <c r="N1408" s="35"/>
    </row>
    <row r="1409" spans="1:14" ht="12.75">
      <c r="A1409" s="15"/>
      <c r="B1409" s="23"/>
      <c r="C1409" s="11"/>
      <c r="D1409" s="1"/>
      <c r="E1409" s="1"/>
      <c r="F1409" s="1"/>
      <c r="G1409" s="1"/>
      <c r="H1409" s="1"/>
      <c r="L1409" s="1"/>
      <c r="M1409" s="1"/>
      <c r="N1409" s="35"/>
    </row>
    <row r="1410" spans="1:14" ht="12.75">
      <c r="A1410" s="15"/>
      <c r="B1410" s="23"/>
      <c r="C1410" s="11"/>
      <c r="D1410" s="1"/>
      <c r="E1410" s="1"/>
      <c r="F1410" s="1"/>
      <c r="G1410" s="1"/>
      <c r="H1410" s="1"/>
      <c r="L1410" s="1"/>
      <c r="M1410" s="1"/>
      <c r="N1410" s="35"/>
    </row>
    <row r="1411" spans="1:14" ht="12.75">
      <c r="A1411" s="15"/>
      <c r="B1411" s="23"/>
      <c r="C1411" s="11"/>
      <c r="D1411" s="1"/>
      <c r="E1411" s="1"/>
      <c r="F1411" s="1"/>
      <c r="G1411" s="1"/>
      <c r="H1411" s="1"/>
      <c r="L1411" s="1"/>
      <c r="M1411" s="1"/>
      <c r="N1411" s="35"/>
    </row>
    <row r="1412" spans="1:14" ht="12.75">
      <c r="A1412" s="15"/>
      <c r="B1412" s="23"/>
      <c r="C1412" s="11"/>
      <c r="D1412" s="1"/>
      <c r="E1412" s="1"/>
      <c r="F1412" s="1"/>
      <c r="G1412" s="1"/>
      <c r="H1412" s="1"/>
      <c r="L1412" s="1"/>
      <c r="M1412" s="1"/>
      <c r="N1412" s="35"/>
    </row>
    <row r="1413" spans="1:14" ht="12.75">
      <c r="A1413" s="15"/>
      <c r="B1413" s="23"/>
      <c r="C1413" s="11"/>
      <c r="D1413" s="1"/>
      <c r="E1413" s="1"/>
      <c r="F1413" s="1"/>
      <c r="G1413" s="1"/>
      <c r="H1413" s="1"/>
      <c r="L1413" s="1"/>
      <c r="M1413" s="1"/>
      <c r="N1413" s="35"/>
    </row>
    <row r="1414" spans="1:14" ht="12.75">
      <c r="A1414" s="15"/>
      <c r="B1414" s="23"/>
      <c r="C1414" s="11"/>
      <c r="D1414" s="1"/>
      <c r="E1414" s="1"/>
      <c r="F1414" s="1"/>
      <c r="G1414" s="1"/>
      <c r="H1414" s="1"/>
      <c r="L1414" s="1"/>
      <c r="M1414" s="1"/>
      <c r="N1414" s="35"/>
    </row>
    <row r="1415" spans="1:14" ht="12.75">
      <c r="A1415" s="15"/>
      <c r="B1415" s="23"/>
      <c r="C1415" s="11"/>
      <c r="D1415" s="1"/>
      <c r="E1415" s="1"/>
      <c r="F1415" s="1"/>
      <c r="G1415" s="1"/>
      <c r="H1415" s="1"/>
      <c r="L1415" s="1"/>
      <c r="M1415" s="1"/>
      <c r="N1415" s="35"/>
    </row>
    <row r="1416" spans="1:14" ht="12.75">
      <c r="A1416" s="15"/>
      <c r="B1416" s="23"/>
      <c r="C1416" s="11"/>
      <c r="D1416" s="1"/>
      <c r="E1416" s="1"/>
      <c r="F1416" s="1"/>
      <c r="G1416" s="1"/>
      <c r="H1416" s="1"/>
      <c r="L1416" s="1"/>
      <c r="M1416" s="1"/>
      <c r="N1416" s="35"/>
    </row>
    <row r="1417" spans="1:14" ht="12.75">
      <c r="A1417" s="15"/>
      <c r="B1417" s="23"/>
      <c r="C1417" s="11"/>
      <c r="D1417" s="1"/>
      <c r="E1417" s="1"/>
      <c r="F1417" s="1"/>
      <c r="G1417" s="1"/>
      <c r="H1417" s="1"/>
      <c r="L1417" s="1"/>
      <c r="M1417" s="1"/>
      <c r="N1417" s="35"/>
    </row>
    <row r="1418" spans="1:14" ht="12.75">
      <c r="A1418" s="15"/>
      <c r="B1418" s="23"/>
      <c r="C1418" s="11"/>
      <c r="D1418" s="1"/>
      <c r="E1418" s="1"/>
      <c r="F1418" s="1"/>
      <c r="G1418" s="1"/>
      <c r="H1418" s="1"/>
      <c r="L1418" s="1"/>
      <c r="M1418" s="1"/>
      <c r="N1418" s="35"/>
    </row>
    <row r="1419" spans="1:14" ht="12.75">
      <c r="A1419" s="15"/>
      <c r="B1419" s="23"/>
      <c r="C1419" s="11"/>
      <c r="D1419" s="1"/>
      <c r="E1419" s="1"/>
      <c r="F1419" s="1"/>
      <c r="G1419" s="1"/>
      <c r="H1419" s="1"/>
      <c r="L1419" s="1"/>
      <c r="M1419" s="1"/>
      <c r="N1419" s="35"/>
    </row>
    <row r="1420" spans="1:14" ht="12.75">
      <c r="A1420" s="15"/>
      <c r="B1420" s="23"/>
      <c r="C1420" s="11"/>
      <c r="D1420" s="1"/>
      <c r="E1420" s="1"/>
      <c r="F1420" s="1"/>
      <c r="G1420" s="1"/>
      <c r="H1420" s="1"/>
      <c r="L1420" s="1"/>
      <c r="M1420" s="1"/>
      <c r="N1420" s="35"/>
    </row>
    <row r="1421" spans="1:14" ht="12.75">
      <c r="A1421" s="15"/>
      <c r="B1421" s="23"/>
      <c r="C1421" s="11"/>
      <c r="D1421" s="1"/>
      <c r="E1421" s="1"/>
      <c r="F1421" s="1"/>
      <c r="G1421" s="1"/>
      <c r="H1421" s="1"/>
      <c r="L1421" s="1"/>
      <c r="M1421" s="1"/>
      <c r="N1421" s="35"/>
    </row>
    <row r="1422" spans="1:14" ht="12.75">
      <c r="A1422" s="15"/>
      <c r="B1422" s="23"/>
      <c r="C1422" s="11"/>
      <c r="D1422" s="1"/>
      <c r="E1422" s="1"/>
      <c r="F1422" s="1"/>
      <c r="G1422" s="1"/>
      <c r="H1422" s="1"/>
      <c r="L1422" s="1"/>
      <c r="M1422" s="1"/>
      <c r="N1422" s="35"/>
    </row>
    <row r="1423" spans="1:14" ht="12.75">
      <c r="A1423" s="15"/>
      <c r="B1423" s="23"/>
      <c r="C1423" s="11"/>
      <c r="D1423" s="1"/>
      <c r="E1423" s="1"/>
      <c r="F1423" s="1"/>
      <c r="G1423" s="1"/>
      <c r="H1423" s="1"/>
      <c r="L1423" s="1"/>
      <c r="M1423" s="1"/>
      <c r="N1423" s="35"/>
    </row>
    <row r="1424" spans="1:14" ht="12.75">
      <c r="A1424" s="15"/>
      <c r="B1424" s="23"/>
      <c r="C1424" s="11"/>
      <c r="D1424" s="1"/>
      <c r="E1424" s="1"/>
      <c r="F1424" s="1"/>
      <c r="G1424" s="1"/>
      <c r="H1424" s="1"/>
      <c r="L1424" s="1"/>
      <c r="M1424" s="1"/>
      <c r="N1424" s="35"/>
    </row>
    <row r="1425" spans="1:14" ht="12.75">
      <c r="A1425" s="15"/>
      <c r="B1425" s="23"/>
      <c r="C1425" s="11"/>
      <c r="D1425" s="1"/>
      <c r="E1425" s="1"/>
      <c r="F1425" s="1"/>
      <c r="G1425" s="1"/>
      <c r="H1425" s="1"/>
      <c r="L1425" s="1"/>
      <c r="M1425" s="1"/>
      <c r="N1425" s="35"/>
    </row>
    <row r="1426" spans="1:14" ht="12.75">
      <c r="A1426" s="15"/>
      <c r="B1426" s="23"/>
      <c r="C1426" s="11"/>
      <c r="D1426" s="1"/>
      <c r="E1426" s="1"/>
      <c r="F1426" s="1"/>
      <c r="G1426" s="1"/>
      <c r="H1426" s="1"/>
      <c r="L1426" s="1"/>
      <c r="M1426" s="1"/>
      <c r="N1426" s="35"/>
    </row>
    <row r="1427" spans="1:14" ht="12.75">
      <c r="A1427" s="15"/>
      <c r="B1427" s="23"/>
      <c r="C1427" s="11"/>
      <c r="D1427" s="1"/>
      <c r="E1427" s="1"/>
      <c r="F1427" s="1"/>
      <c r="G1427" s="1"/>
      <c r="H1427" s="1"/>
      <c r="L1427" s="1"/>
      <c r="M1427" s="1"/>
      <c r="N1427" s="35"/>
    </row>
    <row r="1428" spans="1:14" ht="12.75">
      <c r="A1428" s="15"/>
      <c r="B1428" s="23"/>
      <c r="C1428" s="11"/>
      <c r="D1428" s="1"/>
      <c r="E1428" s="1"/>
      <c r="F1428" s="1"/>
      <c r="G1428" s="1"/>
      <c r="H1428" s="1"/>
      <c r="L1428" s="1"/>
      <c r="M1428" s="1"/>
      <c r="N1428" s="35"/>
    </row>
    <row r="1429" spans="1:14" ht="12.75">
      <c r="A1429" s="15"/>
      <c r="B1429" s="23"/>
      <c r="C1429" s="11"/>
      <c r="D1429" s="1"/>
      <c r="E1429" s="1"/>
      <c r="F1429" s="1"/>
      <c r="G1429" s="1"/>
      <c r="H1429" s="1"/>
      <c r="L1429" s="1"/>
      <c r="M1429" s="1"/>
      <c r="N1429" s="35"/>
    </row>
    <row r="1430" spans="1:14" ht="12.75">
      <c r="A1430" s="15"/>
      <c r="B1430" s="23"/>
      <c r="C1430" s="11"/>
      <c r="D1430" s="1"/>
      <c r="E1430" s="1"/>
      <c r="F1430" s="1"/>
      <c r="G1430" s="1"/>
      <c r="H1430" s="1"/>
      <c r="L1430" s="1"/>
      <c r="M1430" s="1"/>
      <c r="N1430" s="35"/>
    </row>
    <row r="1431" spans="1:14" ht="12.75">
      <c r="A1431" s="15"/>
      <c r="B1431" s="23"/>
      <c r="C1431" s="11"/>
      <c r="D1431" s="1"/>
      <c r="E1431" s="1"/>
      <c r="F1431" s="1"/>
      <c r="G1431" s="1"/>
      <c r="H1431" s="1"/>
      <c r="L1431" s="1"/>
      <c r="M1431" s="1"/>
      <c r="N1431" s="35"/>
    </row>
    <row r="1432" spans="1:14" ht="12.75">
      <c r="A1432" s="15"/>
      <c r="B1432" s="23"/>
      <c r="C1432" s="11"/>
      <c r="D1432" s="1"/>
      <c r="E1432" s="1"/>
      <c r="F1432" s="1"/>
      <c r="G1432" s="1"/>
      <c r="H1432" s="1"/>
      <c r="L1432" s="1"/>
      <c r="M1432" s="1"/>
      <c r="N1432" s="35"/>
    </row>
    <row r="1433" spans="1:14" ht="12.75">
      <c r="A1433" s="15"/>
      <c r="B1433" s="23"/>
      <c r="C1433" s="11"/>
      <c r="D1433" s="1"/>
      <c r="E1433" s="1"/>
      <c r="F1433" s="1"/>
      <c r="G1433" s="1"/>
      <c r="H1433" s="1"/>
      <c r="L1433" s="1"/>
      <c r="M1433" s="1"/>
      <c r="N1433" s="35"/>
    </row>
    <row r="1434" spans="1:14" ht="12.75">
      <c r="A1434" s="15"/>
      <c r="B1434" s="23"/>
      <c r="C1434" s="11"/>
      <c r="D1434" s="1"/>
      <c r="E1434" s="1"/>
      <c r="F1434" s="1"/>
      <c r="G1434" s="1"/>
      <c r="H1434" s="1"/>
      <c r="L1434" s="1"/>
      <c r="M1434" s="1"/>
      <c r="N1434" s="35"/>
    </row>
    <row r="1435" spans="1:14" ht="12.75">
      <c r="A1435" s="15"/>
      <c r="B1435" s="23"/>
      <c r="C1435" s="11"/>
      <c r="D1435" s="1"/>
      <c r="E1435" s="1"/>
      <c r="F1435" s="1"/>
      <c r="G1435" s="1"/>
      <c r="H1435" s="1"/>
      <c r="L1435" s="1"/>
      <c r="M1435" s="1"/>
      <c r="N1435" s="35"/>
    </row>
    <row r="1436" spans="1:14" ht="12.75">
      <c r="A1436" s="15"/>
      <c r="B1436" s="23"/>
      <c r="C1436" s="11"/>
      <c r="D1436" s="1"/>
      <c r="E1436" s="1"/>
      <c r="F1436" s="1"/>
      <c r="G1436" s="1"/>
      <c r="H1436" s="1"/>
      <c r="L1436" s="1"/>
      <c r="M1436" s="1"/>
      <c r="N1436" s="35"/>
    </row>
    <row r="1437" spans="1:14" ht="12.75">
      <c r="A1437" s="15"/>
      <c r="B1437" s="23"/>
      <c r="C1437" s="11"/>
      <c r="D1437" s="1"/>
      <c r="E1437" s="1"/>
      <c r="F1437" s="1"/>
      <c r="G1437" s="1"/>
      <c r="H1437" s="1"/>
      <c r="L1437" s="1"/>
      <c r="M1437" s="1"/>
      <c r="N1437" s="35"/>
    </row>
    <row r="1438" spans="1:14" ht="12.75">
      <c r="A1438" s="15"/>
      <c r="B1438" s="23"/>
      <c r="C1438" s="11"/>
      <c r="D1438" s="1"/>
      <c r="E1438" s="1"/>
      <c r="F1438" s="1"/>
      <c r="G1438" s="1"/>
      <c r="H1438" s="1"/>
      <c r="L1438" s="1"/>
      <c r="M1438" s="1"/>
      <c r="N1438" s="35"/>
    </row>
    <row r="1439" spans="1:14" ht="12.75">
      <c r="A1439" s="15"/>
      <c r="B1439" s="23"/>
      <c r="C1439" s="11"/>
      <c r="D1439" s="1"/>
      <c r="E1439" s="1"/>
      <c r="F1439" s="1"/>
      <c r="G1439" s="1"/>
      <c r="H1439" s="1"/>
      <c r="L1439" s="1"/>
      <c r="M1439" s="1"/>
      <c r="N1439" s="35"/>
    </row>
    <row r="1440" spans="1:14" ht="12.75">
      <c r="A1440" s="15"/>
      <c r="B1440" s="23"/>
      <c r="C1440" s="11"/>
      <c r="D1440" s="1"/>
      <c r="E1440" s="1"/>
      <c r="F1440" s="1"/>
      <c r="G1440" s="1"/>
      <c r="H1440" s="1"/>
      <c r="L1440" s="1"/>
      <c r="M1440" s="1"/>
      <c r="N1440" s="35"/>
    </row>
    <row r="1441" spans="1:14" ht="12.75">
      <c r="A1441" s="15"/>
      <c r="B1441" s="23"/>
      <c r="C1441" s="11"/>
      <c r="D1441" s="1"/>
      <c r="E1441" s="1"/>
      <c r="F1441" s="1"/>
      <c r="G1441" s="1"/>
      <c r="H1441" s="1"/>
      <c r="L1441" s="1"/>
      <c r="M1441" s="1"/>
      <c r="N1441" s="35"/>
    </row>
    <row r="1442" spans="1:14" ht="12.75">
      <c r="A1442" s="15"/>
      <c r="B1442" s="23"/>
      <c r="C1442" s="11"/>
      <c r="D1442" s="1"/>
      <c r="E1442" s="1"/>
      <c r="F1442" s="1"/>
      <c r="G1442" s="1"/>
      <c r="H1442" s="1"/>
      <c r="L1442" s="1"/>
      <c r="M1442" s="1"/>
      <c r="N1442" s="35"/>
    </row>
    <row r="1443" spans="1:14" ht="12.75">
      <c r="A1443" s="15"/>
      <c r="B1443" s="23"/>
      <c r="C1443" s="11"/>
      <c r="D1443" s="1"/>
      <c r="E1443" s="1"/>
      <c r="F1443" s="1"/>
      <c r="G1443" s="1"/>
      <c r="H1443" s="1"/>
      <c r="L1443" s="1"/>
      <c r="M1443" s="1"/>
      <c r="N1443" s="35"/>
    </row>
    <row r="1444" spans="1:14" ht="12.75">
      <c r="A1444" s="15"/>
      <c r="B1444" s="23"/>
      <c r="C1444" s="11"/>
      <c r="D1444" s="1"/>
      <c r="E1444" s="1"/>
      <c r="F1444" s="1"/>
      <c r="G1444" s="1"/>
      <c r="H1444" s="1"/>
      <c r="L1444" s="1"/>
      <c r="M1444" s="1"/>
      <c r="N1444" s="35"/>
    </row>
    <row r="1445" spans="1:14" ht="12.75">
      <c r="A1445" s="15"/>
      <c r="B1445" s="23"/>
      <c r="C1445" s="11"/>
      <c r="D1445" s="1"/>
      <c r="E1445" s="1"/>
      <c r="F1445" s="1"/>
      <c r="G1445" s="1"/>
      <c r="H1445" s="1"/>
      <c r="L1445" s="1"/>
      <c r="M1445" s="1"/>
      <c r="N1445" s="35"/>
    </row>
    <row r="1446" spans="1:14" ht="12.75">
      <c r="A1446" s="15"/>
      <c r="B1446" s="23"/>
      <c r="C1446" s="11"/>
      <c r="D1446" s="1"/>
      <c r="E1446" s="1"/>
      <c r="F1446" s="1"/>
      <c r="G1446" s="1"/>
      <c r="H1446" s="1"/>
      <c r="L1446" s="1"/>
      <c r="M1446" s="1"/>
      <c r="N1446" s="35"/>
    </row>
    <row r="1447" spans="1:14" ht="12.75">
      <c r="A1447" s="15"/>
      <c r="B1447" s="23"/>
      <c r="C1447" s="11"/>
      <c r="D1447" s="1"/>
      <c r="E1447" s="1"/>
      <c r="F1447" s="1"/>
      <c r="G1447" s="1"/>
      <c r="H1447" s="1"/>
      <c r="L1447" s="1"/>
      <c r="M1447" s="1"/>
      <c r="N1447" s="35"/>
    </row>
    <row r="1448" spans="1:14" ht="12.75">
      <c r="A1448" s="15"/>
      <c r="B1448" s="23"/>
      <c r="C1448" s="11"/>
      <c r="D1448" s="1"/>
      <c r="E1448" s="1"/>
      <c r="F1448" s="1"/>
      <c r="G1448" s="1"/>
      <c r="H1448" s="1"/>
      <c r="L1448" s="1"/>
      <c r="M1448" s="1"/>
      <c r="N1448" s="35"/>
    </row>
    <row r="1449" spans="1:14" ht="12.75">
      <c r="A1449" s="15"/>
      <c r="B1449" s="23"/>
      <c r="C1449" s="11"/>
      <c r="D1449" s="1"/>
      <c r="E1449" s="1"/>
      <c r="F1449" s="1"/>
      <c r="G1449" s="1"/>
      <c r="H1449" s="1"/>
      <c r="L1449" s="1"/>
      <c r="M1449" s="1"/>
      <c r="N1449" s="35"/>
    </row>
    <row r="1450" spans="1:14" ht="12.75">
      <c r="A1450" s="15"/>
      <c r="B1450" s="23"/>
      <c r="C1450" s="11"/>
      <c r="D1450" s="1"/>
      <c r="E1450" s="1"/>
      <c r="F1450" s="1"/>
      <c r="G1450" s="1"/>
      <c r="H1450" s="1"/>
      <c r="L1450" s="1"/>
      <c r="M1450" s="1"/>
      <c r="N1450" s="35"/>
    </row>
    <row r="1451" spans="1:14" ht="12.75">
      <c r="A1451" s="15"/>
      <c r="B1451" s="23"/>
      <c r="C1451" s="11"/>
      <c r="D1451" s="1"/>
      <c r="E1451" s="1"/>
      <c r="F1451" s="1"/>
      <c r="G1451" s="1"/>
      <c r="H1451" s="1"/>
      <c r="L1451" s="1"/>
      <c r="M1451" s="1"/>
      <c r="N1451" s="35"/>
    </row>
    <row r="1452" spans="1:14" ht="12.75">
      <c r="A1452" s="15"/>
      <c r="B1452" s="23"/>
      <c r="C1452" s="11"/>
      <c r="D1452" s="1"/>
      <c r="E1452" s="1"/>
      <c r="F1452" s="1"/>
      <c r="G1452" s="1"/>
      <c r="H1452" s="1"/>
      <c r="L1452" s="1"/>
      <c r="M1452" s="1"/>
      <c r="N1452" s="35"/>
    </row>
    <row r="1453" spans="1:14" ht="12.75">
      <c r="A1453" s="15"/>
      <c r="B1453" s="23"/>
      <c r="C1453" s="11"/>
      <c r="D1453" s="1"/>
      <c r="E1453" s="1"/>
      <c r="F1453" s="1"/>
      <c r="G1453" s="1"/>
      <c r="H1453" s="1"/>
      <c r="L1453" s="1"/>
      <c r="M1453" s="1"/>
      <c r="N1453" s="35"/>
    </row>
    <row r="1454" spans="1:14" ht="12.75">
      <c r="A1454" s="15"/>
      <c r="B1454" s="23"/>
      <c r="C1454" s="11"/>
      <c r="D1454" s="1"/>
      <c r="E1454" s="1"/>
      <c r="F1454" s="1"/>
      <c r="G1454" s="1"/>
      <c r="H1454" s="1"/>
      <c r="L1454" s="1"/>
      <c r="M1454" s="1"/>
      <c r="N1454" s="35"/>
    </row>
    <row r="1455" spans="1:14" ht="12.75">
      <c r="A1455" s="15"/>
      <c r="B1455" s="23"/>
      <c r="C1455" s="11"/>
      <c r="D1455" s="1"/>
      <c r="E1455" s="1"/>
      <c r="F1455" s="1"/>
      <c r="G1455" s="1"/>
      <c r="H1455" s="1"/>
      <c r="L1455" s="1"/>
      <c r="M1455" s="1"/>
      <c r="N1455" s="35"/>
    </row>
    <row r="1456" spans="1:14" ht="12.75">
      <c r="A1456" s="15"/>
      <c r="B1456" s="23"/>
      <c r="C1456" s="11"/>
      <c r="D1456" s="1"/>
      <c r="E1456" s="1"/>
      <c r="F1456" s="1"/>
      <c r="G1456" s="1"/>
      <c r="H1456" s="1"/>
      <c r="L1456" s="1"/>
      <c r="M1456" s="1"/>
      <c r="N1456" s="35"/>
    </row>
    <row r="1457" spans="1:14" ht="12.75">
      <c r="A1457" s="15"/>
      <c r="B1457" s="23"/>
      <c r="C1457" s="11"/>
      <c r="D1457" s="1"/>
      <c r="E1457" s="1"/>
      <c r="F1457" s="1"/>
      <c r="G1457" s="1"/>
      <c r="H1457" s="1"/>
      <c r="L1457" s="1"/>
      <c r="M1457" s="1"/>
      <c r="N1457" s="35"/>
    </row>
    <row r="1458" spans="1:14" ht="12.75">
      <c r="A1458" s="15"/>
      <c r="B1458" s="23"/>
      <c r="C1458" s="11"/>
      <c r="D1458" s="1"/>
      <c r="E1458" s="1"/>
      <c r="F1458" s="1"/>
      <c r="G1458" s="1"/>
      <c r="H1458" s="1"/>
      <c r="L1458" s="1"/>
      <c r="M1458" s="1"/>
      <c r="N1458" s="35"/>
    </row>
    <row r="1459" spans="1:14" ht="12.75">
      <c r="A1459" s="15"/>
      <c r="B1459" s="23"/>
      <c r="C1459" s="11"/>
      <c r="D1459" s="1"/>
      <c r="E1459" s="1"/>
      <c r="F1459" s="1"/>
      <c r="G1459" s="1"/>
      <c r="H1459" s="1"/>
      <c r="L1459" s="1"/>
      <c r="M1459" s="1"/>
      <c r="N1459" s="35"/>
    </row>
    <row r="1460" spans="1:14" ht="12.75">
      <c r="A1460" s="15"/>
      <c r="B1460" s="23"/>
      <c r="C1460" s="11"/>
      <c r="D1460" s="1"/>
      <c r="E1460" s="1"/>
      <c r="F1460" s="1"/>
      <c r="G1460" s="1"/>
      <c r="H1460" s="1"/>
      <c r="L1460" s="1"/>
      <c r="M1460" s="1"/>
      <c r="N1460" s="35"/>
    </row>
    <row r="1461" spans="1:14" ht="12.75">
      <c r="A1461" s="15"/>
      <c r="B1461" s="23"/>
      <c r="C1461" s="11"/>
      <c r="D1461" s="1"/>
      <c r="E1461" s="1"/>
      <c r="F1461" s="1"/>
      <c r="G1461" s="1"/>
      <c r="H1461" s="1"/>
      <c r="L1461" s="1"/>
      <c r="M1461" s="1"/>
      <c r="N1461" s="35"/>
    </row>
    <row r="1462" spans="1:14" ht="12.75">
      <c r="A1462" s="15"/>
      <c r="B1462" s="23"/>
      <c r="C1462" s="11"/>
      <c r="D1462" s="1"/>
      <c r="E1462" s="1"/>
      <c r="F1462" s="1"/>
      <c r="G1462" s="1"/>
      <c r="H1462" s="1"/>
      <c r="L1462" s="1"/>
      <c r="M1462" s="1"/>
      <c r="N1462" s="35"/>
    </row>
    <row r="1463" spans="1:14" ht="12.75">
      <c r="A1463" s="15"/>
      <c r="B1463" s="23"/>
      <c r="C1463" s="11"/>
      <c r="D1463" s="1"/>
      <c r="E1463" s="1"/>
      <c r="F1463" s="1"/>
      <c r="G1463" s="1"/>
      <c r="H1463" s="1"/>
      <c r="L1463" s="1"/>
      <c r="M1463" s="1"/>
      <c r="N1463" s="35"/>
    </row>
    <row r="1464" spans="1:14" ht="12.75">
      <c r="A1464" s="15"/>
      <c r="B1464" s="23"/>
      <c r="C1464" s="11"/>
      <c r="D1464" s="1"/>
      <c r="E1464" s="1"/>
      <c r="F1464" s="1"/>
      <c r="G1464" s="1"/>
      <c r="H1464" s="1"/>
      <c r="L1464" s="1"/>
      <c r="M1464" s="1"/>
      <c r="N1464" s="35"/>
    </row>
    <row r="1465" spans="1:14" ht="12.75">
      <c r="A1465" s="15"/>
      <c r="B1465" s="23"/>
      <c r="C1465" s="11"/>
      <c r="D1465" s="1"/>
      <c r="E1465" s="1"/>
      <c r="F1465" s="1"/>
      <c r="G1465" s="1"/>
      <c r="H1465" s="1"/>
      <c r="L1465" s="1"/>
      <c r="M1465" s="1"/>
      <c r="N1465" s="35"/>
    </row>
    <row r="1466" spans="1:14" ht="12.75">
      <c r="A1466" s="15"/>
      <c r="B1466" s="23"/>
      <c r="C1466" s="11"/>
      <c r="D1466" s="1"/>
      <c r="E1466" s="1"/>
      <c r="F1466" s="1"/>
      <c r="G1466" s="1"/>
      <c r="H1466" s="1"/>
      <c r="L1466" s="1"/>
      <c r="M1466" s="1"/>
      <c r="N1466" s="35"/>
    </row>
    <row r="1467" spans="1:14" ht="12.75">
      <c r="A1467" s="15"/>
      <c r="B1467" s="23"/>
      <c r="C1467" s="11"/>
      <c r="D1467" s="1"/>
      <c r="E1467" s="1"/>
      <c r="F1467" s="1"/>
      <c r="G1467" s="1"/>
      <c r="H1467" s="1"/>
      <c r="L1467" s="1"/>
      <c r="M1467" s="1"/>
      <c r="N1467" s="35"/>
    </row>
    <row r="1468" spans="1:14" ht="12.75">
      <c r="A1468" s="15"/>
      <c r="B1468" s="23"/>
      <c r="C1468" s="11"/>
      <c r="D1468" s="1"/>
      <c r="E1468" s="1"/>
      <c r="F1468" s="1"/>
      <c r="G1468" s="1"/>
      <c r="H1468" s="1"/>
      <c r="L1468" s="1"/>
      <c r="M1468" s="1"/>
      <c r="N1468" s="35"/>
    </row>
    <row r="1469" spans="1:14" ht="12.75">
      <c r="A1469" s="15"/>
      <c r="B1469" s="23"/>
      <c r="C1469" s="11"/>
      <c r="D1469" s="1"/>
      <c r="E1469" s="1"/>
      <c r="F1469" s="1"/>
      <c r="G1469" s="1"/>
      <c r="H1469" s="1"/>
      <c r="L1469" s="1"/>
      <c r="M1469" s="1"/>
      <c r="N1469" s="35"/>
    </row>
    <row r="1470" spans="1:14" ht="12.75">
      <c r="A1470" s="15"/>
      <c r="B1470" s="23"/>
      <c r="C1470" s="11"/>
      <c r="D1470" s="1"/>
      <c r="E1470" s="1"/>
      <c r="F1470" s="1"/>
      <c r="G1470" s="1"/>
      <c r="H1470" s="1"/>
      <c r="L1470" s="1"/>
      <c r="M1470" s="1"/>
      <c r="N1470" s="35"/>
    </row>
    <row r="1471" spans="1:14" ht="12.75">
      <c r="A1471" s="15"/>
      <c r="B1471" s="23"/>
      <c r="C1471" s="11"/>
      <c r="D1471" s="1"/>
      <c r="E1471" s="1"/>
      <c r="F1471" s="1"/>
      <c r="G1471" s="1"/>
      <c r="H1471" s="1"/>
      <c r="L1471" s="1"/>
      <c r="M1471" s="1"/>
      <c r="N1471" s="35"/>
    </row>
    <row r="1472" spans="1:14" ht="12.75">
      <c r="A1472" s="15"/>
      <c r="B1472" s="23"/>
      <c r="C1472" s="11"/>
      <c r="D1472" s="1"/>
      <c r="E1472" s="1"/>
      <c r="F1472" s="1"/>
      <c r="G1472" s="1"/>
      <c r="H1472" s="1"/>
      <c r="L1472" s="1"/>
      <c r="M1472" s="1"/>
      <c r="N1472" s="35"/>
    </row>
    <row r="1473" spans="1:14" ht="12.75">
      <c r="A1473" s="15"/>
      <c r="B1473" s="23"/>
      <c r="C1473" s="11"/>
      <c r="D1473" s="1"/>
      <c r="E1473" s="1"/>
      <c r="F1473" s="1"/>
      <c r="G1473" s="1"/>
      <c r="H1473" s="1"/>
      <c r="L1473" s="1"/>
      <c r="M1473" s="1"/>
      <c r="N1473" s="35"/>
    </row>
    <row r="1474" spans="1:14" ht="12.75">
      <c r="A1474" s="15"/>
      <c r="B1474" s="23"/>
      <c r="C1474" s="11"/>
      <c r="D1474" s="1"/>
      <c r="E1474" s="1"/>
      <c r="F1474" s="1"/>
      <c r="G1474" s="1"/>
      <c r="H1474" s="1"/>
      <c r="L1474" s="1"/>
      <c r="M1474" s="1"/>
      <c r="N1474" s="35"/>
    </row>
    <row r="1475" spans="1:14" ht="12.75">
      <c r="A1475" s="15"/>
      <c r="B1475" s="23"/>
      <c r="C1475" s="11"/>
      <c r="D1475" s="1"/>
      <c r="E1475" s="1"/>
      <c r="F1475" s="1"/>
      <c r="G1475" s="1"/>
      <c r="H1475" s="1"/>
      <c r="L1475" s="1"/>
      <c r="M1475" s="1"/>
      <c r="N1475" s="35"/>
    </row>
    <row r="1476" spans="1:14" ht="12.75">
      <c r="A1476" s="15"/>
      <c r="B1476" s="23"/>
      <c r="C1476" s="11"/>
      <c r="D1476" s="1"/>
      <c r="E1476" s="1"/>
      <c r="F1476" s="1"/>
      <c r="G1476" s="1"/>
      <c r="H1476" s="1"/>
      <c r="L1476" s="1"/>
      <c r="M1476" s="1"/>
      <c r="N1476" s="35"/>
    </row>
    <row r="1477" spans="1:14" ht="12.75">
      <c r="A1477" s="15"/>
      <c r="B1477" s="23"/>
      <c r="C1477" s="11"/>
      <c r="D1477" s="1"/>
      <c r="E1477" s="1"/>
      <c r="F1477" s="1"/>
      <c r="G1477" s="1"/>
      <c r="H1477" s="1"/>
      <c r="L1477" s="1"/>
      <c r="M1477" s="1"/>
      <c r="N1477" s="35"/>
    </row>
    <row r="1478" spans="1:14" ht="12.75">
      <c r="A1478" s="15"/>
      <c r="B1478" s="23"/>
      <c r="C1478" s="11"/>
      <c r="D1478" s="1"/>
      <c r="E1478" s="1"/>
      <c r="F1478" s="1"/>
      <c r="G1478" s="1"/>
      <c r="H1478" s="1"/>
      <c r="L1478" s="1"/>
      <c r="M1478" s="1"/>
      <c r="N1478" s="35"/>
    </row>
    <row r="1479" spans="1:14" ht="12.75">
      <c r="A1479" s="15"/>
      <c r="B1479" s="23"/>
      <c r="C1479" s="11"/>
      <c r="D1479" s="1"/>
      <c r="E1479" s="1"/>
      <c r="F1479" s="1"/>
      <c r="G1479" s="1"/>
      <c r="H1479" s="1"/>
      <c r="L1479" s="1"/>
      <c r="M1479" s="1"/>
      <c r="N1479" s="35"/>
    </row>
    <row r="1480" spans="1:14" ht="12.75">
      <c r="A1480" s="15"/>
      <c r="B1480" s="23"/>
      <c r="C1480" s="11"/>
      <c r="D1480" s="1"/>
      <c r="E1480" s="1"/>
      <c r="F1480" s="1"/>
      <c r="G1480" s="1"/>
      <c r="H1480" s="1"/>
      <c r="L1480" s="1"/>
      <c r="M1480" s="1"/>
      <c r="N1480" s="35"/>
    </row>
    <row r="1481" spans="1:14" ht="12.75">
      <c r="A1481" s="15"/>
      <c r="B1481" s="23"/>
      <c r="C1481" s="11"/>
      <c r="D1481" s="1"/>
      <c r="E1481" s="1"/>
      <c r="F1481" s="1"/>
      <c r="G1481" s="1"/>
      <c r="H1481" s="1"/>
      <c r="L1481" s="1"/>
      <c r="M1481" s="1"/>
      <c r="N1481" s="35"/>
    </row>
    <row r="1482" spans="1:14" ht="12.75">
      <c r="A1482" s="15"/>
      <c r="B1482" s="23"/>
      <c r="C1482" s="11"/>
      <c r="D1482" s="1"/>
      <c r="E1482" s="1"/>
      <c r="F1482" s="1"/>
      <c r="G1482" s="1"/>
      <c r="H1482" s="1"/>
      <c r="L1482" s="1"/>
      <c r="M1482" s="1"/>
      <c r="N1482" s="35"/>
    </row>
    <row r="1483" spans="1:14" ht="12.75">
      <c r="A1483" s="15"/>
      <c r="B1483" s="23"/>
      <c r="C1483" s="11"/>
      <c r="D1483" s="1"/>
      <c r="E1483" s="1"/>
      <c r="F1483" s="1"/>
      <c r="G1483" s="1"/>
      <c r="H1483" s="1"/>
      <c r="L1483" s="1"/>
      <c r="M1483" s="1"/>
      <c r="N1483" s="35"/>
    </row>
    <row r="1484" spans="1:14" ht="12.75">
      <c r="A1484" s="15"/>
      <c r="B1484" s="23"/>
      <c r="C1484" s="11"/>
      <c r="D1484" s="1"/>
      <c r="E1484" s="1"/>
      <c r="F1484" s="1"/>
      <c r="G1484" s="1"/>
      <c r="H1484" s="1"/>
      <c r="L1484" s="1"/>
      <c r="M1484" s="1"/>
      <c r="N1484" s="35"/>
    </row>
    <row r="1485" spans="1:14" ht="12.75">
      <c r="A1485" s="15"/>
      <c r="B1485" s="23"/>
      <c r="C1485" s="11"/>
      <c r="D1485" s="1"/>
      <c r="E1485" s="1"/>
      <c r="F1485" s="1"/>
      <c r="G1485" s="1"/>
      <c r="H1485" s="1"/>
      <c r="L1485" s="1"/>
      <c r="M1485" s="1"/>
      <c r="N1485" s="35"/>
    </row>
    <row r="1486" spans="1:14" ht="12.75">
      <c r="A1486" s="15"/>
      <c r="B1486" s="23"/>
      <c r="C1486" s="11"/>
      <c r="D1486" s="1"/>
      <c r="E1486" s="1"/>
      <c r="F1486" s="1"/>
      <c r="G1486" s="1"/>
      <c r="H1486" s="1"/>
      <c r="L1486" s="1"/>
      <c r="M1486" s="1"/>
      <c r="N1486" s="35"/>
    </row>
    <row r="1487" spans="1:14" ht="12.75">
      <c r="A1487" s="15"/>
      <c r="B1487" s="23"/>
      <c r="C1487" s="11"/>
      <c r="D1487" s="1"/>
      <c r="E1487" s="1"/>
      <c r="F1487" s="1"/>
      <c r="G1487" s="1"/>
      <c r="H1487" s="1"/>
      <c r="L1487" s="1"/>
      <c r="M1487" s="1"/>
      <c r="N1487" s="35"/>
    </row>
    <row r="1488" spans="1:14" ht="12.75">
      <c r="A1488" s="15"/>
      <c r="B1488" s="23"/>
      <c r="C1488" s="11"/>
      <c r="D1488" s="1"/>
      <c r="E1488" s="1"/>
      <c r="F1488" s="1"/>
      <c r="G1488" s="1"/>
      <c r="H1488" s="1"/>
      <c r="L1488" s="1"/>
      <c r="M1488" s="1"/>
      <c r="N1488" s="35"/>
    </row>
    <row r="1489" spans="1:14" ht="12.75">
      <c r="A1489" s="15"/>
      <c r="B1489" s="23"/>
      <c r="C1489" s="11"/>
      <c r="D1489" s="1"/>
      <c r="E1489" s="1"/>
      <c r="F1489" s="1"/>
      <c r="G1489" s="1"/>
      <c r="H1489" s="1"/>
      <c r="L1489" s="1"/>
      <c r="M1489" s="1"/>
      <c r="N1489" s="35"/>
    </row>
    <row r="1490" spans="1:14" ht="12.75">
      <c r="A1490" s="15"/>
      <c r="B1490" s="23"/>
      <c r="C1490" s="11"/>
      <c r="D1490" s="1"/>
      <c r="E1490" s="1"/>
      <c r="F1490" s="1"/>
      <c r="G1490" s="1"/>
      <c r="H1490" s="1"/>
      <c r="L1490" s="1"/>
      <c r="M1490" s="1"/>
      <c r="N1490" s="35"/>
    </row>
    <row r="1491" spans="1:14" ht="12.75">
      <c r="A1491" s="15"/>
      <c r="B1491" s="23"/>
      <c r="C1491" s="11"/>
      <c r="D1491" s="1"/>
      <c r="E1491" s="1"/>
      <c r="F1491" s="1"/>
      <c r="G1491" s="1"/>
      <c r="H1491" s="1"/>
      <c r="L1491" s="1"/>
      <c r="M1491" s="1"/>
      <c r="N1491" s="35"/>
    </row>
    <row r="1492" spans="1:14" ht="12.75">
      <c r="A1492" s="15"/>
      <c r="B1492" s="23"/>
      <c r="C1492" s="11"/>
      <c r="D1492" s="1"/>
      <c r="E1492" s="1"/>
      <c r="F1492" s="1"/>
      <c r="G1492" s="1"/>
      <c r="H1492" s="1"/>
      <c r="L1492" s="1"/>
      <c r="M1492" s="1"/>
      <c r="N1492" s="35"/>
    </row>
    <row r="1493" spans="1:14" ht="12.75">
      <c r="A1493" s="15"/>
      <c r="B1493" s="23"/>
      <c r="C1493" s="11"/>
      <c r="D1493" s="1"/>
      <c r="E1493" s="1"/>
      <c r="F1493" s="1"/>
      <c r="G1493" s="1"/>
      <c r="H1493" s="1"/>
      <c r="L1493" s="1"/>
      <c r="M1493" s="1"/>
      <c r="N1493" s="35"/>
    </row>
    <row r="1494" spans="1:14" ht="12.75">
      <c r="A1494" s="15"/>
      <c r="B1494" s="23"/>
      <c r="C1494" s="11"/>
      <c r="D1494" s="1"/>
      <c r="E1494" s="1"/>
      <c r="F1494" s="1"/>
      <c r="G1494" s="1"/>
      <c r="H1494" s="1"/>
      <c r="L1494" s="1"/>
      <c r="M1494" s="1"/>
      <c r="N1494" s="35"/>
    </row>
    <row r="1495" spans="1:14" ht="12.75">
      <c r="A1495" s="15"/>
      <c r="B1495" s="23"/>
      <c r="C1495" s="11"/>
      <c r="D1495" s="1"/>
      <c r="E1495" s="1"/>
      <c r="F1495" s="1"/>
      <c r="G1495" s="1"/>
      <c r="H1495" s="1"/>
      <c r="L1495" s="1"/>
      <c r="M1495" s="1"/>
      <c r="N1495" s="35"/>
    </row>
    <row r="1496" spans="1:14" ht="12.75">
      <c r="A1496" s="15"/>
      <c r="B1496" s="23"/>
      <c r="C1496" s="11"/>
      <c r="D1496" s="1"/>
      <c r="E1496" s="1"/>
      <c r="F1496" s="1"/>
      <c r="G1496" s="1"/>
      <c r="H1496" s="1"/>
      <c r="L1496" s="1"/>
      <c r="M1496" s="1"/>
      <c r="N1496" s="35"/>
    </row>
    <row r="1497" spans="1:14" ht="12.75">
      <c r="A1497" s="15"/>
      <c r="B1497" s="23"/>
      <c r="C1497" s="11"/>
      <c r="D1497" s="1"/>
      <c r="E1497" s="1"/>
      <c r="F1497" s="1"/>
      <c r="G1497" s="1"/>
      <c r="H1497" s="1"/>
      <c r="L1497" s="1"/>
      <c r="M1497" s="1"/>
      <c r="N1497" s="35"/>
    </row>
    <row r="1498" spans="1:14" ht="12.75">
      <c r="A1498" s="15"/>
      <c r="B1498" s="23"/>
      <c r="C1498" s="11"/>
      <c r="D1498" s="1"/>
      <c r="E1498" s="1"/>
      <c r="F1498" s="1"/>
      <c r="G1498" s="1"/>
      <c r="H1498" s="1"/>
      <c r="L1498" s="1"/>
      <c r="M1498" s="1"/>
      <c r="N1498" s="35"/>
    </row>
    <row r="1499" spans="1:14" ht="12.75">
      <c r="A1499" s="15"/>
      <c r="B1499" s="23"/>
      <c r="C1499" s="11"/>
      <c r="D1499" s="1"/>
      <c r="E1499" s="1"/>
      <c r="F1499" s="1"/>
      <c r="G1499" s="1"/>
      <c r="H1499" s="1"/>
      <c r="L1499" s="1"/>
      <c r="M1499" s="1"/>
      <c r="N1499" s="35"/>
    </row>
    <row r="1500" spans="1:14" ht="12.75">
      <c r="A1500" s="15"/>
      <c r="B1500" s="23"/>
      <c r="C1500" s="11"/>
      <c r="D1500" s="1"/>
      <c r="E1500" s="1"/>
      <c r="F1500" s="1"/>
      <c r="G1500" s="1"/>
      <c r="H1500" s="1"/>
      <c r="L1500" s="1"/>
      <c r="M1500" s="1"/>
      <c r="N1500" s="35"/>
    </row>
    <row r="1501" spans="1:14" ht="12.75">
      <c r="A1501" s="15"/>
      <c r="B1501" s="23"/>
      <c r="C1501" s="11"/>
      <c r="D1501" s="1"/>
      <c r="E1501" s="1"/>
      <c r="F1501" s="1"/>
      <c r="G1501" s="1"/>
      <c r="H1501" s="1"/>
      <c r="L1501" s="1"/>
      <c r="M1501" s="1"/>
      <c r="N1501" s="35"/>
    </row>
    <row r="1502" spans="1:14" ht="12.75">
      <c r="A1502" s="15"/>
      <c r="B1502" s="23"/>
      <c r="C1502" s="11"/>
      <c r="D1502" s="1"/>
      <c r="E1502" s="1"/>
      <c r="F1502" s="1"/>
      <c r="G1502" s="1"/>
      <c r="H1502" s="1"/>
      <c r="L1502" s="1"/>
      <c r="M1502" s="1"/>
      <c r="N1502" s="35"/>
    </row>
    <row r="1503" spans="1:14" ht="12.75">
      <c r="A1503" s="15"/>
      <c r="B1503" s="23"/>
      <c r="C1503" s="11"/>
      <c r="D1503" s="1"/>
      <c r="E1503" s="1"/>
      <c r="F1503" s="1"/>
      <c r="G1503" s="1"/>
      <c r="H1503" s="1"/>
      <c r="L1503" s="1"/>
      <c r="M1503" s="1"/>
      <c r="N1503" s="35"/>
    </row>
    <row r="1504" spans="1:14" ht="12.75">
      <c r="A1504" s="15"/>
      <c r="B1504" s="23"/>
      <c r="C1504" s="11"/>
      <c r="D1504" s="1"/>
      <c r="E1504" s="1"/>
      <c r="F1504" s="1"/>
      <c r="G1504" s="1"/>
      <c r="H1504" s="1"/>
      <c r="L1504" s="1"/>
      <c r="M1504" s="1"/>
      <c r="N1504" s="35"/>
    </row>
    <row r="1505" spans="1:14" ht="12.75">
      <c r="A1505" s="15"/>
      <c r="B1505" s="23"/>
      <c r="C1505" s="11"/>
      <c r="D1505" s="1"/>
      <c r="E1505" s="1"/>
      <c r="F1505" s="1"/>
      <c r="G1505" s="1"/>
      <c r="H1505" s="1"/>
      <c r="L1505" s="1"/>
      <c r="M1505" s="1"/>
      <c r="N1505" s="35"/>
    </row>
    <row r="1506" spans="1:14" ht="12.75">
      <c r="A1506" s="15"/>
      <c r="B1506" s="23"/>
      <c r="C1506" s="11"/>
      <c r="D1506" s="1"/>
      <c r="E1506" s="1"/>
      <c r="F1506" s="1"/>
      <c r="G1506" s="1"/>
      <c r="H1506" s="1"/>
      <c r="L1506" s="1"/>
      <c r="M1506" s="1"/>
      <c r="N1506" s="35"/>
    </row>
    <row r="1507" spans="1:14" ht="12.75">
      <c r="A1507" s="15"/>
      <c r="B1507" s="23"/>
      <c r="C1507" s="11"/>
      <c r="D1507" s="1"/>
      <c r="E1507" s="1"/>
      <c r="F1507" s="1"/>
      <c r="G1507" s="1"/>
      <c r="H1507" s="1"/>
      <c r="L1507" s="1"/>
      <c r="M1507" s="1"/>
      <c r="N1507" s="35"/>
    </row>
    <row r="1508" spans="1:14" ht="12.75">
      <c r="A1508" s="15"/>
      <c r="B1508" s="23"/>
      <c r="C1508" s="11"/>
      <c r="D1508" s="1"/>
      <c r="E1508" s="1"/>
      <c r="F1508" s="1"/>
      <c r="G1508" s="1"/>
      <c r="H1508" s="1"/>
      <c r="L1508" s="1"/>
      <c r="M1508" s="1"/>
      <c r="N1508" s="35"/>
    </row>
    <row r="1509" spans="1:14" ht="12.75">
      <c r="A1509" s="15"/>
      <c r="B1509" s="23"/>
      <c r="C1509" s="11"/>
      <c r="D1509" s="1"/>
      <c r="E1509" s="1"/>
      <c r="F1509" s="1"/>
      <c r="G1509" s="1"/>
      <c r="H1509" s="1"/>
      <c r="L1509" s="1"/>
      <c r="M1509" s="1"/>
      <c r="N1509" s="35"/>
    </row>
    <row r="1510" spans="1:14" ht="12.75">
      <c r="A1510" s="15"/>
      <c r="B1510" s="23"/>
      <c r="C1510" s="11"/>
      <c r="D1510" s="1"/>
      <c r="E1510" s="1"/>
      <c r="F1510" s="1"/>
      <c r="G1510" s="1"/>
      <c r="H1510" s="1"/>
      <c r="L1510" s="1"/>
      <c r="M1510" s="1"/>
      <c r="N1510" s="35"/>
    </row>
    <row r="1511" spans="1:14" ht="12.75">
      <c r="A1511" s="15"/>
      <c r="B1511" s="23"/>
      <c r="C1511" s="11"/>
      <c r="D1511" s="1"/>
      <c r="E1511" s="1"/>
      <c r="F1511" s="1"/>
      <c r="G1511" s="1"/>
      <c r="H1511" s="1"/>
      <c r="L1511" s="1"/>
      <c r="M1511" s="1"/>
      <c r="N1511" s="35"/>
    </row>
    <row r="1512" spans="1:14" ht="12.75">
      <c r="A1512" s="15"/>
      <c r="B1512" s="23"/>
      <c r="C1512" s="11"/>
      <c r="D1512" s="1"/>
      <c r="E1512" s="1"/>
      <c r="F1512" s="1"/>
      <c r="G1512" s="1"/>
      <c r="H1512" s="1"/>
      <c r="L1512" s="1"/>
      <c r="M1512" s="1"/>
      <c r="N1512" s="35"/>
    </row>
    <row r="1513" spans="1:14" ht="12.75">
      <c r="A1513" s="15"/>
      <c r="B1513" s="23"/>
      <c r="C1513" s="11"/>
      <c r="D1513" s="1"/>
      <c r="E1513" s="1"/>
      <c r="F1513" s="1"/>
      <c r="G1513" s="1"/>
      <c r="H1513" s="1"/>
      <c r="L1513" s="1"/>
      <c r="M1513" s="1"/>
      <c r="N1513" s="35"/>
    </row>
    <row r="1514" spans="1:14" ht="12.75">
      <c r="A1514" s="15"/>
      <c r="B1514" s="23"/>
      <c r="C1514" s="11"/>
      <c r="D1514" s="1"/>
      <c r="E1514" s="1"/>
      <c r="F1514" s="1"/>
      <c r="G1514" s="1"/>
      <c r="H1514" s="1"/>
      <c r="L1514" s="1"/>
      <c r="M1514" s="1"/>
      <c r="N1514" s="35"/>
    </row>
    <row r="1515" spans="1:14" ht="12.75">
      <c r="A1515" s="15"/>
      <c r="B1515" s="23"/>
      <c r="C1515" s="11"/>
      <c r="D1515" s="1"/>
      <c r="E1515" s="1"/>
      <c r="F1515" s="1"/>
      <c r="G1515" s="1"/>
      <c r="H1515" s="1"/>
      <c r="L1515" s="1"/>
      <c r="M1515" s="1"/>
      <c r="N1515" s="35"/>
    </row>
    <row r="1516" spans="1:14" ht="12.75">
      <c r="A1516" s="15"/>
      <c r="B1516" s="23"/>
      <c r="C1516" s="11"/>
      <c r="D1516" s="1"/>
      <c r="E1516" s="1"/>
      <c r="F1516" s="1"/>
      <c r="G1516" s="1"/>
      <c r="H1516" s="1"/>
      <c r="L1516" s="1"/>
      <c r="M1516" s="1"/>
      <c r="N1516" s="35"/>
    </row>
    <row r="1517" spans="1:14" ht="12.75">
      <c r="A1517" s="15"/>
      <c r="B1517" s="23"/>
      <c r="C1517" s="11"/>
      <c r="D1517" s="1"/>
      <c r="E1517" s="1"/>
      <c r="F1517" s="1"/>
      <c r="G1517" s="1"/>
      <c r="H1517" s="1"/>
      <c r="L1517" s="1"/>
      <c r="M1517" s="1"/>
      <c r="N1517" s="35"/>
    </row>
    <row r="1518" spans="1:14" ht="12.75">
      <c r="A1518" s="15"/>
      <c r="B1518" s="23"/>
      <c r="C1518" s="11"/>
      <c r="D1518" s="1"/>
      <c r="E1518" s="1"/>
      <c r="F1518" s="1"/>
      <c r="G1518" s="1"/>
      <c r="H1518" s="1"/>
      <c r="L1518" s="1"/>
      <c r="M1518" s="1"/>
      <c r="N1518" s="35"/>
    </row>
    <row r="1519" spans="1:14" ht="12.75">
      <c r="A1519" s="15"/>
      <c r="B1519" s="23"/>
      <c r="C1519" s="11"/>
      <c r="D1519" s="1"/>
      <c r="E1519" s="1"/>
      <c r="F1519" s="1"/>
      <c r="G1519" s="1"/>
      <c r="H1519" s="1"/>
      <c r="L1519" s="1"/>
      <c r="M1519" s="1"/>
      <c r="N1519" s="35"/>
    </row>
    <row r="1520" spans="1:14" ht="12.75">
      <c r="A1520" s="15"/>
      <c r="B1520" s="23"/>
      <c r="C1520" s="11"/>
      <c r="D1520" s="1"/>
      <c r="E1520" s="1"/>
      <c r="F1520" s="1"/>
      <c r="G1520" s="1"/>
      <c r="H1520" s="1"/>
      <c r="L1520" s="1"/>
      <c r="M1520" s="1"/>
      <c r="N1520" s="35"/>
    </row>
    <row r="1521" spans="1:14" ht="12.75">
      <c r="A1521" s="15"/>
      <c r="B1521" s="23"/>
      <c r="C1521" s="11"/>
      <c r="D1521" s="1"/>
      <c r="E1521" s="1"/>
      <c r="F1521" s="1"/>
      <c r="G1521" s="1"/>
      <c r="H1521" s="1"/>
      <c r="L1521" s="1"/>
      <c r="M1521" s="1"/>
      <c r="N1521" s="35"/>
    </row>
    <row r="1522" spans="1:14" ht="12.75">
      <c r="A1522" s="15"/>
      <c r="B1522" s="23"/>
      <c r="C1522" s="11"/>
      <c r="D1522" s="1"/>
      <c r="E1522" s="1"/>
      <c r="F1522" s="1"/>
      <c r="G1522" s="1"/>
      <c r="H1522" s="1"/>
      <c r="L1522" s="1"/>
      <c r="M1522" s="1"/>
      <c r="N1522" s="35"/>
    </row>
    <row r="1523" spans="1:14" ht="12.75">
      <c r="A1523" s="15"/>
      <c r="B1523" s="23"/>
      <c r="C1523" s="11"/>
      <c r="D1523" s="1"/>
      <c r="E1523" s="1"/>
      <c r="F1523" s="1"/>
      <c r="G1523" s="1"/>
      <c r="H1523" s="1"/>
      <c r="L1523" s="1"/>
      <c r="M1523" s="1"/>
      <c r="N1523" s="35"/>
    </row>
    <row r="1524" spans="1:14" ht="12.75">
      <c r="A1524" s="15"/>
      <c r="B1524" s="23"/>
      <c r="C1524" s="11"/>
      <c r="D1524" s="1"/>
      <c r="E1524" s="1"/>
      <c r="F1524" s="1"/>
      <c r="G1524" s="1"/>
      <c r="H1524" s="1"/>
      <c r="L1524" s="1"/>
      <c r="M1524" s="1"/>
      <c r="N1524" s="35"/>
    </row>
    <row r="1525" spans="1:14" ht="12.75">
      <c r="A1525" s="15"/>
      <c r="B1525" s="23"/>
      <c r="C1525" s="11"/>
      <c r="D1525" s="1"/>
      <c r="E1525" s="1"/>
      <c r="F1525" s="1"/>
      <c r="G1525" s="1"/>
      <c r="H1525" s="1"/>
      <c r="L1525" s="1"/>
      <c r="M1525" s="1"/>
      <c r="N1525" s="35"/>
    </row>
    <row r="1526" spans="1:14" ht="12.75">
      <c r="A1526" s="15"/>
      <c r="B1526" s="23"/>
      <c r="C1526" s="11"/>
      <c r="D1526" s="1"/>
      <c r="E1526" s="1"/>
      <c r="F1526" s="1"/>
      <c r="G1526" s="1"/>
      <c r="H1526" s="1"/>
      <c r="L1526" s="1"/>
      <c r="M1526" s="1"/>
      <c r="N1526" s="35"/>
    </row>
    <row r="1527" spans="1:14" ht="12.75">
      <c r="A1527" s="15"/>
      <c r="B1527" s="23"/>
      <c r="C1527" s="11"/>
      <c r="D1527" s="1"/>
      <c r="E1527" s="1"/>
      <c r="F1527" s="1"/>
      <c r="G1527" s="1"/>
      <c r="H1527" s="1"/>
      <c r="L1527" s="1"/>
      <c r="M1527" s="1"/>
      <c r="N1527" s="35"/>
    </row>
    <row r="1528" spans="1:14" ht="12.75">
      <c r="A1528" s="15"/>
      <c r="B1528" s="23"/>
      <c r="C1528" s="11"/>
      <c r="D1528" s="1"/>
      <c r="E1528" s="1"/>
      <c r="F1528" s="1"/>
      <c r="G1528" s="1"/>
      <c r="H1528" s="1"/>
      <c r="L1528" s="1"/>
      <c r="M1528" s="1"/>
      <c r="N1528" s="35"/>
    </row>
    <row r="1529" spans="1:14" ht="12.75">
      <c r="A1529" s="15"/>
      <c r="B1529" s="23"/>
      <c r="C1529" s="11"/>
      <c r="D1529" s="1"/>
      <c r="E1529" s="1"/>
      <c r="F1529" s="1"/>
      <c r="G1529" s="1"/>
      <c r="H1529" s="1"/>
      <c r="L1529" s="1"/>
      <c r="M1529" s="1"/>
      <c r="N1529" s="35"/>
    </row>
    <row r="1530" spans="1:14" ht="12.75">
      <c r="A1530" s="15"/>
      <c r="B1530" s="23"/>
      <c r="C1530" s="11"/>
      <c r="D1530" s="1"/>
      <c r="E1530" s="1"/>
      <c r="F1530" s="1"/>
      <c r="G1530" s="1"/>
      <c r="H1530" s="1"/>
      <c r="L1530" s="1"/>
      <c r="M1530" s="1"/>
      <c r="N1530" s="35"/>
    </row>
    <row r="1531" spans="1:14" ht="12.75">
      <c r="A1531" s="15"/>
      <c r="B1531" s="23"/>
      <c r="C1531" s="11"/>
      <c r="D1531" s="1"/>
      <c r="E1531" s="1"/>
      <c r="F1531" s="1"/>
      <c r="G1531" s="1"/>
      <c r="H1531" s="1"/>
      <c r="L1531" s="1"/>
      <c r="M1531" s="1"/>
      <c r="N1531" s="35"/>
    </row>
    <row r="1532" spans="1:14" ht="12.75">
      <c r="A1532" s="15"/>
      <c r="B1532" s="23"/>
      <c r="C1532" s="11"/>
      <c r="D1532" s="1"/>
      <c r="E1532" s="1"/>
      <c r="F1532" s="1"/>
      <c r="G1532" s="1"/>
      <c r="H1532" s="1"/>
      <c r="L1532" s="1"/>
      <c r="M1532" s="1"/>
      <c r="N1532" s="35"/>
    </row>
    <row r="1533" spans="1:14" ht="12.75">
      <c r="A1533" s="15"/>
      <c r="B1533" s="23"/>
      <c r="C1533" s="11"/>
      <c r="D1533" s="1"/>
      <c r="E1533" s="1"/>
      <c r="F1533" s="1"/>
      <c r="G1533" s="1"/>
      <c r="H1533" s="1"/>
      <c r="L1533" s="1"/>
      <c r="M1533" s="1"/>
      <c r="N1533" s="35"/>
    </row>
    <row r="1534" spans="1:14" ht="12.75">
      <c r="A1534" s="15"/>
      <c r="B1534" s="23"/>
      <c r="C1534" s="11"/>
      <c r="D1534" s="1"/>
      <c r="E1534" s="1"/>
      <c r="F1534" s="1"/>
      <c r="G1534" s="1"/>
      <c r="H1534" s="1"/>
      <c r="L1534" s="1"/>
      <c r="M1534" s="1"/>
      <c r="N1534" s="35"/>
    </row>
    <row r="1535" spans="1:14" ht="12.75">
      <c r="A1535" s="15"/>
      <c r="B1535" s="23"/>
      <c r="C1535" s="11"/>
      <c r="D1535" s="1"/>
      <c r="E1535" s="1"/>
      <c r="F1535" s="1"/>
      <c r="G1535" s="1"/>
      <c r="H1535" s="1"/>
      <c r="L1535" s="1"/>
      <c r="M1535" s="1"/>
      <c r="N1535" s="35"/>
    </row>
    <row r="1536" spans="1:14" ht="12.75">
      <c r="A1536" s="15"/>
      <c r="B1536" s="23"/>
      <c r="C1536" s="11"/>
      <c r="D1536" s="1"/>
      <c r="E1536" s="1"/>
      <c r="F1536" s="1"/>
      <c r="G1536" s="1"/>
      <c r="H1536" s="1"/>
      <c r="L1536" s="1"/>
      <c r="M1536" s="1"/>
      <c r="N1536" s="35"/>
    </row>
    <row r="1537" spans="1:14" ht="12.75">
      <c r="A1537" s="15"/>
      <c r="B1537" s="23"/>
      <c r="C1537" s="11"/>
      <c r="D1537" s="1"/>
      <c r="E1537" s="1"/>
      <c r="F1537" s="1"/>
      <c r="G1537" s="1"/>
      <c r="H1537" s="1"/>
      <c r="L1537" s="1"/>
      <c r="M1537" s="1"/>
      <c r="N1537" s="35"/>
    </row>
    <row r="1538" spans="1:14" ht="12.75">
      <c r="A1538" s="15"/>
      <c r="B1538" s="23"/>
      <c r="C1538" s="11"/>
      <c r="D1538" s="1"/>
      <c r="E1538" s="1"/>
      <c r="F1538" s="1"/>
      <c r="G1538" s="1"/>
      <c r="H1538" s="1"/>
      <c r="L1538" s="1"/>
      <c r="M1538" s="1"/>
      <c r="N1538" s="35"/>
    </row>
    <row r="1539" spans="1:14" ht="12.75">
      <c r="A1539" s="15"/>
      <c r="B1539" s="23"/>
      <c r="C1539" s="11"/>
      <c r="D1539" s="1"/>
      <c r="E1539" s="1"/>
      <c r="F1539" s="1"/>
      <c r="G1539" s="1"/>
      <c r="H1539" s="1"/>
      <c r="L1539" s="1"/>
      <c r="M1539" s="1"/>
      <c r="N1539" s="35"/>
    </row>
    <row r="1540" spans="1:14" ht="12.75">
      <c r="A1540" s="15"/>
      <c r="B1540" s="23"/>
      <c r="C1540" s="11"/>
      <c r="D1540" s="1"/>
      <c r="E1540" s="1"/>
      <c r="F1540" s="1"/>
      <c r="G1540" s="1"/>
      <c r="H1540" s="1"/>
      <c r="L1540" s="1"/>
      <c r="M1540" s="1"/>
      <c r="N1540" s="35"/>
    </row>
    <row r="1541" spans="1:14" ht="12.75">
      <c r="A1541" s="15"/>
      <c r="B1541" s="23"/>
      <c r="C1541" s="11"/>
      <c r="D1541" s="1"/>
      <c r="E1541" s="1"/>
      <c r="F1541" s="1"/>
      <c r="G1541" s="1"/>
      <c r="H1541" s="1"/>
      <c r="L1541" s="1"/>
      <c r="M1541" s="1"/>
      <c r="N1541" s="35"/>
    </row>
    <row r="1542" spans="1:14" ht="12.75">
      <c r="A1542" s="15"/>
      <c r="B1542" s="23"/>
      <c r="C1542" s="11"/>
      <c r="D1542" s="1"/>
      <c r="E1542" s="1"/>
      <c r="F1542" s="1"/>
      <c r="G1542" s="1"/>
      <c r="H1542" s="1"/>
      <c r="L1542" s="1"/>
      <c r="M1542" s="1"/>
      <c r="N1542" s="35"/>
    </row>
    <row r="1543" spans="1:14" ht="12.75">
      <c r="A1543" s="15"/>
      <c r="B1543" s="23"/>
      <c r="C1543" s="11"/>
      <c r="D1543" s="1"/>
      <c r="E1543" s="1"/>
      <c r="F1543" s="1"/>
      <c r="G1543" s="1"/>
      <c r="H1543" s="1"/>
      <c r="L1543" s="1"/>
      <c r="M1543" s="1"/>
      <c r="N1543" s="35"/>
    </row>
    <row r="1544" spans="1:14" ht="12.75">
      <c r="A1544" s="15"/>
      <c r="B1544" s="23"/>
      <c r="C1544" s="11"/>
      <c r="D1544" s="1"/>
      <c r="E1544" s="1"/>
      <c r="F1544" s="1"/>
      <c r="G1544" s="1"/>
      <c r="H1544" s="1"/>
      <c r="L1544" s="1"/>
      <c r="M1544" s="1"/>
      <c r="N1544" s="35"/>
    </row>
    <row r="1545" spans="1:14" ht="12.75">
      <c r="A1545" s="15"/>
      <c r="B1545" s="23"/>
      <c r="C1545" s="11"/>
      <c r="D1545" s="1"/>
      <c r="E1545" s="1"/>
      <c r="F1545" s="1"/>
      <c r="G1545" s="1"/>
      <c r="H1545" s="1"/>
      <c r="L1545" s="1"/>
      <c r="M1545" s="1"/>
      <c r="N1545" s="35"/>
    </row>
    <row r="1546" spans="1:14" ht="12.75">
      <c r="A1546" s="15"/>
      <c r="B1546" s="23"/>
      <c r="C1546" s="11"/>
      <c r="D1546" s="1"/>
      <c r="E1546" s="1"/>
      <c r="F1546" s="1"/>
      <c r="G1546" s="1"/>
      <c r="H1546" s="1"/>
      <c r="L1546" s="1"/>
      <c r="M1546" s="1"/>
      <c r="N1546" s="35"/>
    </row>
    <row r="1547" spans="1:14" ht="12.75">
      <c r="A1547" s="15"/>
      <c r="B1547" s="23"/>
      <c r="C1547" s="11"/>
      <c r="D1547" s="1"/>
      <c r="E1547" s="1"/>
      <c r="F1547" s="1"/>
      <c r="G1547" s="1"/>
      <c r="H1547" s="1"/>
      <c r="L1547" s="1"/>
      <c r="M1547" s="1"/>
      <c r="N1547" s="35"/>
    </row>
    <row r="1548" spans="1:14" ht="12.75">
      <c r="A1548" s="15"/>
      <c r="B1548" s="23"/>
      <c r="C1548" s="11"/>
      <c r="D1548" s="1"/>
      <c r="E1548" s="1"/>
      <c r="F1548" s="1"/>
      <c r="G1548" s="1"/>
      <c r="H1548" s="1"/>
      <c r="L1548" s="1"/>
      <c r="M1548" s="1"/>
      <c r="N1548" s="35"/>
    </row>
    <row r="1549" spans="1:14" ht="12.75">
      <c r="A1549" s="15"/>
      <c r="B1549" s="23"/>
      <c r="C1549" s="11"/>
      <c r="D1549" s="1"/>
      <c r="E1549" s="1"/>
      <c r="F1549" s="1"/>
      <c r="G1549" s="1"/>
      <c r="H1549" s="1"/>
      <c r="L1549" s="1"/>
      <c r="M1549" s="1"/>
      <c r="N1549" s="35"/>
    </row>
    <row r="1550" spans="1:14" ht="12.75">
      <c r="A1550" s="15"/>
      <c r="B1550" s="23"/>
      <c r="C1550" s="11"/>
      <c r="D1550" s="1"/>
      <c r="E1550" s="1"/>
      <c r="F1550" s="1"/>
      <c r="G1550" s="1"/>
      <c r="H1550" s="1"/>
      <c r="L1550" s="1"/>
      <c r="M1550" s="1"/>
      <c r="N1550" s="35"/>
    </row>
    <row r="1551" spans="1:14" ht="12.75">
      <c r="A1551" s="15"/>
      <c r="B1551" s="23"/>
      <c r="C1551" s="11"/>
      <c r="D1551" s="1"/>
      <c r="E1551" s="1"/>
      <c r="F1551" s="1"/>
      <c r="G1551" s="1"/>
      <c r="H1551" s="1"/>
      <c r="L1551" s="1"/>
      <c r="M1551" s="1"/>
      <c r="N1551" s="35"/>
    </row>
    <row r="1552" spans="1:14" ht="12.75">
      <c r="A1552" s="15"/>
      <c r="B1552" s="23"/>
      <c r="C1552" s="11"/>
      <c r="D1552" s="1"/>
      <c r="E1552" s="1"/>
      <c r="F1552" s="1"/>
      <c r="G1552" s="1"/>
      <c r="H1552" s="1"/>
      <c r="L1552" s="1"/>
      <c r="M1552" s="1"/>
      <c r="N1552" s="35"/>
    </row>
    <row r="1553" spans="1:14" ht="12.75">
      <c r="A1553" s="15"/>
      <c r="B1553" s="23"/>
      <c r="C1553" s="11"/>
      <c r="D1553" s="1"/>
      <c r="E1553" s="1"/>
      <c r="F1553" s="1"/>
      <c r="G1553" s="1"/>
      <c r="H1553" s="1"/>
      <c r="L1553" s="1"/>
      <c r="M1553" s="1"/>
      <c r="N1553" s="35"/>
    </row>
    <row r="1554" spans="1:14" ht="12.75">
      <c r="A1554" s="15"/>
      <c r="B1554" s="23"/>
      <c r="C1554" s="11"/>
      <c r="D1554" s="1"/>
      <c r="E1554" s="1"/>
      <c r="F1554" s="1"/>
      <c r="G1554" s="1"/>
      <c r="H1554" s="1"/>
      <c r="L1554" s="1"/>
      <c r="M1554" s="1"/>
      <c r="N1554" s="35"/>
    </row>
    <row r="1555" spans="1:14" ht="12.75">
      <c r="A1555" s="15"/>
      <c r="B1555" s="23"/>
      <c r="C1555" s="11"/>
      <c r="D1555" s="1"/>
      <c r="E1555" s="1"/>
      <c r="F1555" s="1"/>
      <c r="G1555" s="1"/>
      <c r="H1555" s="1"/>
      <c r="L1555" s="1"/>
      <c r="M1555" s="1"/>
      <c r="N1555" s="35"/>
    </row>
    <row r="1556" spans="1:14" ht="12.75">
      <c r="A1556" s="15"/>
      <c r="B1556" s="23"/>
      <c r="C1556" s="11"/>
      <c r="D1556" s="1"/>
      <c r="E1556" s="1"/>
      <c r="F1556" s="1"/>
      <c r="G1556" s="1"/>
      <c r="H1556" s="1"/>
      <c r="L1556" s="1"/>
      <c r="M1556" s="1"/>
      <c r="N1556" s="35"/>
    </row>
    <row r="1557" spans="1:14" ht="12.75">
      <c r="A1557" s="15"/>
      <c r="B1557" s="23"/>
      <c r="C1557" s="11"/>
      <c r="D1557" s="1"/>
      <c r="E1557" s="1"/>
      <c r="F1557" s="1"/>
      <c r="G1557" s="1"/>
      <c r="H1557" s="1"/>
      <c r="L1557" s="1"/>
      <c r="M1557" s="1"/>
      <c r="N1557" s="35"/>
    </row>
    <row r="1558" spans="1:14" ht="12.75">
      <c r="A1558" s="15"/>
      <c r="B1558" s="23"/>
      <c r="C1558" s="11"/>
      <c r="D1558" s="1"/>
      <c r="E1558" s="1"/>
      <c r="F1558" s="1"/>
      <c r="G1558" s="1"/>
      <c r="H1558" s="1"/>
      <c r="L1558" s="1"/>
      <c r="M1558" s="1"/>
      <c r="N1558" s="35"/>
    </row>
    <row r="1559" spans="1:14" ht="12.75">
      <c r="A1559" s="15"/>
      <c r="B1559" s="23"/>
      <c r="C1559" s="11"/>
      <c r="D1559" s="1"/>
      <c r="E1559" s="1"/>
      <c r="F1559" s="1"/>
      <c r="G1559" s="1"/>
      <c r="H1559" s="1"/>
      <c r="L1559" s="1"/>
      <c r="M1559" s="1"/>
      <c r="N1559" s="35"/>
    </row>
    <row r="1560" spans="1:14" ht="12.75">
      <c r="A1560" s="15"/>
      <c r="B1560" s="23"/>
      <c r="C1560" s="11"/>
      <c r="D1560" s="1"/>
      <c r="E1560" s="1"/>
      <c r="F1560" s="1"/>
      <c r="G1560" s="1"/>
      <c r="H1560" s="1"/>
      <c r="L1560" s="1"/>
      <c r="M1560" s="1"/>
      <c r="N1560" s="35"/>
    </row>
    <row r="1561" spans="1:14" ht="12.75">
      <c r="A1561" s="15"/>
      <c r="B1561" s="23"/>
      <c r="C1561" s="11"/>
      <c r="D1561" s="1"/>
      <c r="E1561" s="1"/>
      <c r="F1561" s="1"/>
      <c r="G1561" s="1"/>
      <c r="H1561" s="1"/>
      <c r="L1561" s="1"/>
      <c r="M1561" s="1"/>
      <c r="N1561" s="35"/>
    </row>
    <row r="1562" spans="1:14" ht="12.75">
      <c r="A1562" s="15"/>
      <c r="B1562" s="23"/>
      <c r="C1562" s="11"/>
      <c r="D1562" s="1"/>
      <c r="E1562" s="1"/>
      <c r="F1562" s="1"/>
      <c r="G1562" s="1"/>
      <c r="H1562" s="1"/>
      <c r="L1562" s="1"/>
      <c r="M1562" s="1"/>
      <c r="N1562" s="35"/>
    </row>
    <row r="1563" spans="1:14" ht="12.75">
      <c r="A1563" s="15"/>
      <c r="B1563" s="23"/>
      <c r="C1563" s="11"/>
      <c r="D1563" s="1"/>
      <c r="E1563" s="1"/>
      <c r="F1563" s="1"/>
      <c r="G1563" s="1"/>
      <c r="H1563" s="1"/>
      <c r="L1563" s="1"/>
      <c r="M1563" s="1"/>
      <c r="N1563" s="35"/>
    </row>
    <row r="1564" spans="1:14" ht="12.75">
      <c r="A1564" s="15"/>
      <c r="B1564" s="23"/>
      <c r="C1564" s="11"/>
      <c r="D1564" s="1"/>
      <c r="E1564" s="1"/>
      <c r="F1564" s="1"/>
      <c r="G1564" s="1"/>
      <c r="H1564" s="1"/>
      <c r="L1564" s="1"/>
      <c r="M1564" s="1"/>
      <c r="N1564" s="35"/>
    </row>
    <row r="1565" spans="1:14" ht="12.75">
      <c r="A1565" s="15"/>
      <c r="B1565" s="23"/>
      <c r="C1565" s="11"/>
      <c r="D1565" s="1"/>
      <c r="E1565" s="1"/>
      <c r="F1565" s="1"/>
      <c r="G1565" s="1"/>
      <c r="H1565" s="1"/>
      <c r="L1565" s="1"/>
      <c r="M1565" s="1"/>
      <c r="N1565" s="35"/>
    </row>
    <row r="1566" spans="1:14" ht="12.75">
      <c r="A1566" s="15"/>
      <c r="B1566" s="23"/>
      <c r="C1566" s="11"/>
      <c r="D1566" s="1"/>
      <c r="E1566" s="1"/>
      <c r="F1566" s="1"/>
      <c r="G1566" s="1"/>
      <c r="H1566" s="1"/>
      <c r="L1566" s="1"/>
      <c r="M1566" s="1"/>
      <c r="N1566" s="35"/>
    </row>
    <row r="1567" spans="1:14" ht="12.75">
      <c r="A1567" s="15"/>
      <c r="B1567" s="23"/>
      <c r="C1567" s="11"/>
      <c r="D1567" s="1"/>
      <c r="E1567" s="1"/>
      <c r="F1567" s="1"/>
      <c r="G1567" s="1"/>
      <c r="H1567" s="1"/>
      <c r="L1567" s="1"/>
      <c r="M1567" s="1"/>
      <c r="N1567" s="35"/>
    </row>
    <row r="1568" spans="1:14" ht="12.75">
      <c r="A1568" s="15"/>
      <c r="B1568" s="23"/>
      <c r="C1568" s="11"/>
      <c r="D1568" s="1"/>
      <c r="E1568" s="1"/>
      <c r="F1568" s="1"/>
      <c r="G1568" s="1"/>
      <c r="H1568" s="1"/>
      <c r="L1568" s="1"/>
      <c r="M1568" s="1"/>
      <c r="N1568" s="35"/>
    </row>
    <row r="1569" spans="1:14" ht="12.75">
      <c r="A1569" s="15"/>
      <c r="B1569" s="23"/>
      <c r="C1569" s="11"/>
      <c r="D1569" s="1"/>
      <c r="E1569" s="1"/>
      <c r="F1569" s="1"/>
      <c r="G1569" s="1"/>
      <c r="H1569" s="1"/>
      <c r="L1569" s="1"/>
      <c r="M1569" s="1"/>
      <c r="N1569" s="35"/>
    </row>
    <row r="1570" spans="1:14" ht="12.75">
      <c r="A1570" s="15"/>
      <c r="B1570" s="23"/>
      <c r="C1570" s="11"/>
      <c r="D1570" s="1"/>
      <c r="E1570" s="1"/>
      <c r="F1570" s="1"/>
      <c r="G1570" s="1"/>
      <c r="H1570" s="1"/>
      <c r="L1570" s="1"/>
      <c r="M1570" s="1"/>
      <c r="N1570" s="35"/>
    </row>
    <row r="1571" spans="1:14" ht="12.75">
      <c r="A1571" s="15"/>
      <c r="B1571" s="23"/>
      <c r="C1571" s="11"/>
      <c r="D1571" s="1"/>
      <c r="E1571" s="1"/>
      <c r="F1571" s="1"/>
      <c r="G1571" s="1"/>
      <c r="H1571" s="1"/>
      <c r="L1571" s="1"/>
      <c r="M1571" s="1"/>
      <c r="N1571" s="35"/>
    </row>
    <row r="1572" spans="1:14" ht="12.75">
      <c r="A1572" s="15"/>
      <c r="B1572" s="23"/>
      <c r="C1572" s="11"/>
      <c r="D1572" s="1"/>
      <c r="E1572" s="1"/>
      <c r="F1572" s="1"/>
      <c r="G1572" s="1"/>
      <c r="H1572" s="1"/>
      <c r="L1572" s="1"/>
      <c r="M1572" s="1"/>
      <c r="N1572" s="35"/>
    </row>
    <row r="1573" spans="1:14" ht="12.75">
      <c r="A1573" s="15"/>
      <c r="B1573" s="23"/>
      <c r="C1573" s="11"/>
      <c r="D1573" s="1"/>
      <c r="E1573" s="1"/>
      <c r="F1573" s="1"/>
      <c r="G1573" s="1"/>
      <c r="H1573" s="1"/>
      <c r="L1573" s="1"/>
      <c r="M1573" s="1"/>
      <c r="N1573" s="35"/>
    </row>
    <row r="1574" spans="1:14" ht="12.75">
      <c r="A1574" s="15"/>
      <c r="B1574" s="23"/>
      <c r="C1574" s="11"/>
      <c r="D1574" s="1"/>
      <c r="E1574" s="1"/>
      <c r="F1574" s="1"/>
      <c r="G1574" s="1"/>
      <c r="H1574" s="1"/>
      <c r="L1574" s="1"/>
      <c r="M1574" s="1"/>
      <c r="N1574" s="35"/>
    </row>
    <row r="1575" spans="1:14" ht="12.75">
      <c r="A1575" s="15"/>
      <c r="B1575" s="23"/>
      <c r="C1575" s="11"/>
      <c r="D1575" s="1"/>
      <c r="E1575" s="1"/>
      <c r="F1575" s="1"/>
      <c r="G1575" s="1"/>
      <c r="H1575" s="1"/>
      <c r="L1575" s="1"/>
      <c r="M1575" s="1"/>
      <c r="N1575" s="35"/>
    </row>
    <row r="1576" spans="1:14" ht="12.75">
      <c r="A1576" s="15"/>
      <c r="B1576" s="23"/>
      <c r="C1576" s="11"/>
      <c r="D1576" s="1"/>
      <c r="E1576" s="1"/>
      <c r="F1576" s="1"/>
      <c r="G1576" s="1"/>
      <c r="H1576" s="1"/>
      <c r="L1576" s="1"/>
      <c r="M1576" s="1"/>
      <c r="N1576" s="35"/>
    </row>
    <row r="1577" spans="1:14" ht="12.75">
      <c r="A1577" s="15"/>
      <c r="B1577" s="23"/>
      <c r="C1577" s="11"/>
      <c r="D1577" s="1"/>
      <c r="E1577" s="1"/>
      <c r="F1577" s="1"/>
      <c r="G1577" s="1"/>
      <c r="H1577" s="1"/>
      <c r="L1577" s="1"/>
      <c r="M1577" s="1"/>
      <c r="N1577" s="35"/>
    </row>
    <row r="1578" spans="1:14" ht="12.75">
      <c r="A1578" s="15"/>
      <c r="B1578" s="23"/>
      <c r="C1578" s="11"/>
      <c r="D1578" s="1"/>
      <c r="E1578" s="1"/>
      <c r="F1578" s="1"/>
      <c r="G1578" s="1"/>
      <c r="H1578" s="1"/>
      <c r="L1578" s="1"/>
      <c r="M1578" s="1"/>
      <c r="N1578" s="35"/>
    </row>
    <row r="1579" spans="1:14" ht="12.75">
      <c r="A1579" s="15"/>
      <c r="B1579" s="23"/>
      <c r="C1579" s="11"/>
      <c r="D1579" s="1"/>
      <c r="E1579" s="1"/>
      <c r="F1579" s="1"/>
      <c r="G1579" s="1"/>
      <c r="H1579" s="1"/>
      <c r="L1579" s="1"/>
      <c r="M1579" s="1"/>
      <c r="N1579" s="35"/>
    </row>
    <row r="1580" spans="1:14" ht="12.75">
      <c r="A1580" s="15"/>
      <c r="B1580" s="23"/>
      <c r="C1580" s="11"/>
      <c r="D1580" s="1"/>
      <c r="E1580" s="1"/>
      <c r="F1580" s="1"/>
      <c r="G1580" s="1"/>
      <c r="H1580" s="1"/>
      <c r="L1580" s="1"/>
      <c r="M1580" s="1"/>
      <c r="N1580" s="35"/>
    </row>
    <row r="1581" spans="1:14" ht="12.75">
      <c r="A1581" s="15"/>
      <c r="B1581" s="23"/>
      <c r="C1581" s="11"/>
      <c r="D1581" s="1"/>
      <c r="E1581" s="1"/>
      <c r="F1581" s="1"/>
      <c r="G1581" s="1"/>
      <c r="H1581" s="1"/>
      <c r="L1581" s="1"/>
      <c r="M1581" s="1"/>
      <c r="N1581" s="35"/>
    </row>
    <row r="1582" spans="1:14" ht="12.75">
      <c r="A1582" s="15"/>
      <c r="B1582" s="23"/>
      <c r="C1582" s="11"/>
      <c r="D1582" s="1"/>
      <c r="E1582" s="1"/>
      <c r="F1582" s="1"/>
      <c r="G1582" s="1"/>
      <c r="H1582" s="1"/>
      <c r="L1582" s="1"/>
      <c r="M1582" s="1"/>
      <c r="N1582" s="35"/>
    </row>
    <row r="1583" spans="1:14" ht="12.75">
      <c r="A1583" s="15"/>
      <c r="B1583" s="23"/>
      <c r="C1583" s="11"/>
      <c r="D1583" s="1"/>
      <c r="E1583" s="1"/>
      <c r="F1583" s="1"/>
      <c r="G1583" s="1"/>
      <c r="H1583" s="1"/>
      <c r="L1583" s="1"/>
      <c r="M1583" s="1"/>
      <c r="N1583" s="35"/>
    </row>
    <row r="1584" spans="1:14" ht="12.75">
      <c r="A1584" s="15"/>
      <c r="B1584" s="23"/>
      <c r="C1584" s="11"/>
      <c r="D1584" s="1"/>
      <c r="E1584" s="1"/>
      <c r="F1584" s="1"/>
      <c r="G1584" s="1"/>
      <c r="H1584" s="1"/>
      <c r="L1584" s="1"/>
      <c r="M1584" s="1"/>
      <c r="N1584" s="35"/>
    </row>
    <row r="1585" spans="1:14" ht="12.75">
      <c r="A1585" s="15"/>
      <c r="B1585" s="23"/>
      <c r="C1585" s="11"/>
      <c r="D1585" s="1"/>
      <c r="E1585" s="1"/>
      <c r="F1585" s="1"/>
      <c r="G1585" s="1"/>
      <c r="H1585" s="1"/>
      <c r="L1585" s="1"/>
      <c r="M1585" s="1"/>
      <c r="N1585" s="35"/>
    </row>
    <row r="1586" spans="1:14" ht="12.75">
      <c r="A1586" s="15"/>
      <c r="B1586" s="23"/>
      <c r="C1586" s="11"/>
      <c r="D1586" s="1"/>
      <c r="E1586" s="1"/>
      <c r="F1586" s="1"/>
      <c r="G1586" s="1"/>
      <c r="H1586" s="1"/>
      <c r="L1586" s="1"/>
      <c r="M1586" s="1"/>
      <c r="N1586" s="35"/>
    </row>
    <row r="1587" spans="1:14" ht="12.75">
      <c r="A1587" s="15"/>
      <c r="B1587" s="23"/>
      <c r="C1587" s="11"/>
      <c r="D1587" s="1"/>
      <c r="E1587" s="1"/>
      <c r="F1587" s="1"/>
      <c r="G1587" s="1"/>
      <c r="H1587" s="1"/>
      <c r="L1587" s="1"/>
      <c r="M1587" s="1"/>
      <c r="N1587" s="35"/>
    </row>
    <row r="1588" spans="1:14" ht="12.75">
      <c r="A1588" s="15"/>
      <c r="B1588" s="23"/>
      <c r="C1588" s="11"/>
      <c r="D1588" s="1"/>
      <c r="E1588" s="1"/>
      <c r="F1588" s="1"/>
      <c r="G1588" s="1"/>
      <c r="H1588" s="1"/>
      <c r="L1588" s="1"/>
      <c r="M1588" s="1"/>
      <c r="N1588" s="35"/>
    </row>
    <row r="1589" spans="1:14" ht="12.75">
      <c r="A1589" s="15"/>
      <c r="B1589" s="23"/>
      <c r="C1589" s="11"/>
      <c r="D1589" s="1"/>
      <c r="E1589" s="1"/>
      <c r="F1589" s="1"/>
      <c r="G1589" s="1"/>
      <c r="H1589" s="1"/>
      <c r="L1589" s="1"/>
      <c r="M1589" s="1"/>
      <c r="N1589" s="35"/>
    </row>
    <row r="1590" spans="1:14" ht="12.75">
      <c r="A1590" s="15"/>
      <c r="B1590" s="23"/>
      <c r="C1590" s="11"/>
      <c r="D1590" s="1"/>
      <c r="E1590" s="1"/>
      <c r="F1590" s="1"/>
      <c r="G1590" s="1"/>
      <c r="H1590" s="1"/>
      <c r="L1590" s="1"/>
      <c r="M1590" s="1"/>
      <c r="N1590" s="35"/>
    </row>
    <row r="1591" spans="1:14" ht="12.75">
      <c r="A1591" s="15"/>
      <c r="B1591" s="23"/>
      <c r="C1591" s="11"/>
      <c r="D1591" s="1"/>
      <c r="E1591" s="1"/>
      <c r="F1591" s="1"/>
      <c r="G1591" s="1"/>
      <c r="H1591" s="1"/>
      <c r="L1591" s="1"/>
      <c r="M1591" s="1"/>
      <c r="N1591" s="35"/>
    </row>
    <row r="1592" spans="1:14" ht="12.75">
      <c r="A1592" s="15"/>
      <c r="B1592" s="23"/>
      <c r="C1592" s="11"/>
      <c r="D1592" s="1"/>
      <c r="E1592" s="1"/>
      <c r="F1592" s="1"/>
      <c r="G1592" s="1"/>
      <c r="H1592" s="1"/>
      <c r="L1592" s="1"/>
      <c r="M1592" s="1"/>
      <c r="N1592" s="35"/>
    </row>
    <row r="1593" spans="1:14" ht="12.75">
      <c r="A1593" s="15"/>
      <c r="B1593" s="23"/>
      <c r="C1593" s="11"/>
      <c r="D1593" s="1"/>
      <c r="E1593" s="1"/>
      <c r="F1593" s="1"/>
      <c r="G1593" s="1"/>
      <c r="H1593" s="1"/>
      <c r="L1593" s="1"/>
      <c r="M1593" s="1"/>
      <c r="N1593" s="35"/>
    </row>
    <row r="1594" spans="1:14" ht="12.75">
      <c r="A1594" s="15"/>
      <c r="B1594" s="23"/>
      <c r="C1594" s="11"/>
      <c r="D1594" s="1"/>
      <c r="E1594" s="1"/>
      <c r="F1594" s="1"/>
      <c r="G1594" s="1"/>
      <c r="H1594" s="1"/>
      <c r="L1594" s="1"/>
      <c r="M1594" s="1"/>
      <c r="N1594" s="35"/>
    </row>
    <row r="1595" spans="1:14" ht="12.75">
      <c r="A1595" s="15"/>
      <c r="B1595" s="23"/>
      <c r="C1595" s="11"/>
      <c r="D1595" s="1"/>
      <c r="E1595" s="1"/>
      <c r="F1595" s="1"/>
      <c r="G1595" s="1"/>
      <c r="H1595" s="1"/>
      <c r="L1595" s="1"/>
      <c r="M1595" s="1"/>
      <c r="N1595" s="35"/>
    </row>
    <row r="1596" spans="1:14" ht="12.75">
      <c r="A1596" s="15"/>
      <c r="B1596" s="23"/>
      <c r="C1596" s="11"/>
      <c r="D1596" s="1"/>
      <c r="E1596" s="1"/>
      <c r="F1596" s="1"/>
      <c r="G1596" s="1"/>
      <c r="H1596" s="1"/>
      <c r="L1596" s="1"/>
      <c r="M1596" s="1"/>
      <c r="N1596" s="35"/>
    </row>
    <row r="1597" spans="1:14" ht="12.75">
      <c r="A1597" s="15"/>
      <c r="B1597" s="23"/>
      <c r="C1597" s="11"/>
      <c r="D1597" s="1"/>
      <c r="E1597" s="1"/>
      <c r="F1597" s="1"/>
      <c r="G1597" s="1"/>
      <c r="H1597" s="1"/>
      <c r="L1597" s="1"/>
      <c r="M1597" s="1"/>
      <c r="N1597" s="35"/>
    </row>
    <row r="1598" spans="1:14" ht="12.75">
      <c r="A1598" s="15"/>
      <c r="B1598" s="23"/>
      <c r="C1598" s="11"/>
      <c r="D1598" s="1"/>
      <c r="E1598" s="1"/>
      <c r="F1598" s="1"/>
      <c r="G1598" s="1"/>
      <c r="H1598" s="1"/>
      <c r="L1598" s="1"/>
      <c r="M1598" s="1"/>
      <c r="N1598" s="35"/>
    </row>
    <row r="1599" spans="1:14" ht="12.75">
      <c r="A1599" s="15"/>
      <c r="B1599" s="23"/>
      <c r="C1599" s="11"/>
      <c r="D1599" s="1"/>
      <c r="E1599" s="1"/>
      <c r="F1599" s="1"/>
      <c r="G1599" s="1"/>
      <c r="H1599" s="1"/>
      <c r="L1599" s="1"/>
      <c r="M1599" s="1"/>
      <c r="N1599" s="35"/>
    </row>
    <row r="1600" spans="1:14" ht="12.75">
      <c r="A1600" s="15"/>
      <c r="B1600" s="23"/>
      <c r="C1600" s="11"/>
      <c r="D1600" s="1"/>
      <c r="E1600" s="1"/>
      <c r="F1600" s="1"/>
      <c r="G1600" s="1"/>
      <c r="H1600" s="1"/>
      <c r="L1600" s="1"/>
      <c r="M1600" s="1"/>
      <c r="N1600" s="35"/>
    </row>
    <row r="1601" spans="1:14" ht="12.75">
      <c r="A1601" s="15"/>
      <c r="B1601" s="23"/>
      <c r="C1601" s="11"/>
      <c r="D1601" s="1"/>
      <c r="E1601" s="1"/>
      <c r="F1601" s="1"/>
      <c r="G1601" s="1"/>
      <c r="H1601" s="1"/>
      <c r="L1601" s="1"/>
      <c r="M1601" s="1"/>
      <c r="N1601" s="35"/>
    </row>
    <row r="1602" spans="1:14" ht="12.75">
      <c r="A1602" s="15"/>
      <c r="B1602" s="23"/>
      <c r="C1602" s="11"/>
      <c r="D1602" s="1"/>
      <c r="E1602" s="1"/>
      <c r="F1602" s="1"/>
      <c r="G1602" s="1"/>
      <c r="H1602" s="1"/>
      <c r="L1602" s="1"/>
      <c r="M1602" s="1"/>
      <c r="N1602" s="35"/>
    </row>
    <row r="1603" spans="1:14" ht="12.75">
      <c r="A1603" s="15"/>
      <c r="B1603" s="23"/>
      <c r="C1603" s="11"/>
      <c r="D1603" s="1"/>
      <c r="E1603" s="1"/>
      <c r="F1603" s="1"/>
      <c r="G1603" s="1"/>
      <c r="H1603" s="1"/>
      <c r="L1603" s="1"/>
      <c r="M1603" s="1"/>
      <c r="N1603" s="35"/>
    </row>
    <row r="1604" spans="1:14" ht="12.75">
      <c r="A1604" s="15"/>
      <c r="B1604" s="23"/>
      <c r="C1604" s="11"/>
      <c r="D1604" s="1"/>
      <c r="E1604" s="1"/>
      <c r="F1604" s="1"/>
      <c r="G1604" s="1"/>
      <c r="H1604" s="1"/>
      <c r="L1604" s="1"/>
      <c r="M1604" s="1"/>
      <c r="N1604" s="35"/>
    </row>
    <row r="1605" spans="1:14" ht="12.75">
      <c r="A1605" s="15"/>
      <c r="B1605" s="23"/>
      <c r="C1605" s="11"/>
      <c r="D1605" s="1"/>
      <c r="E1605" s="1"/>
      <c r="F1605" s="1"/>
      <c r="G1605" s="1"/>
      <c r="H1605" s="1"/>
      <c r="L1605" s="1"/>
      <c r="M1605" s="1"/>
      <c r="N1605" s="35"/>
    </row>
    <row r="1606" spans="1:14" ht="12.75">
      <c r="A1606" s="15"/>
      <c r="B1606" s="23"/>
      <c r="C1606" s="11"/>
      <c r="D1606" s="1"/>
      <c r="E1606" s="1"/>
      <c r="F1606" s="1"/>
      <c r="G1606" s="1"/>
      <c r="H1606" s="1"/>
      <c r="L1606" s="1"/>
      <c r="M1606" s="1"/>
      <c r="N1606" s="35"/>
    </row>
    <row r="1607" spans="1:14" ht="12.75">
      <c r="A1607" s="15"/>
      <c r="B1607" s="23"/>
      <c r="C1607" s="11"/>
      <c r="D1607" s="1"/>
      <c r="E1607" s="1"/>
      <c r="F1607" s="1"/>
      <c r="G1607" s="1"/>
      <c r="H1607" s="1"/>
      <c r="L1607" s="1"/>
      <c r="M1607" s="1"/>
      <c r="N1607" s="35"/>
    </row>
    <row r="1608" spans="1:14" ht="12.75">
      <c r="A1608" s="15"/>
      <c r="B1608" s="23"/>
      <c r="C1608" s="11"/>
      <c r="D1608" s="1"/>
      <c r="E1608" s="1"/>
      <c r="F1608" s="1"/>
      <c r="G1608" s="1"/>
      <c r="H1608" s="1"/>
      <c r="L1608" s="1"/>
      <c r="M1608" s="1"/>
      <c r="N1608" s="35"/>
    </row>
    <row r="1609" spans="1:14" ht="12.75">
      <c r="A1609" s="15"/>
      <c r="B1609" s="23"/>
      <c r="C1609" s="11"/>
      <c r="D1609" s="1"/>
      <c r="E1609" s="1"/>
      <c r="F1609" s="1"/>
      <c r="G1609" s="1"/>
      <c r="H1609" s="1"/>
      <c r="L1609" s="1"/>
      <c r="M1609" s="1"/>
      <c r="N1609" s="35"/>
    </row>
    <row r="1610" spans="1:14" ht="12.75">
      <c r="A1610" s="15"/>
      <c r="B1610" s="23"/>
      <c r="C1610" s="11"/>
      <c r="D1610" s="1"/>
      <c r="E1610" s="1"/>
      <c r="F1610" s="1"/>
      <c r="G1610" s="1"/>
      <c r="H1610" s="1"/>
      <c r="L1610" s="1"/>
      <c r="M1610" s="1"/>
      <c r="N1610" s="35"/>
    </row>
    <row r="1611" spans="1:14" ht="12.75">
      <c r="A1611" s="15"/>
      <c r="B1611" s="23"/>
      <c r="C1611" s="11"/>
      <c r="D1611" s="1"/>
      <c r="E1611" s="1"/>
      <c r="F1611" s="1"/>
      <c r="G1611" s="1"/>
      <c r="H1611" s="1"/>
      <c r="L1611" s="1"/>
      <c r="M1611" s="1"/>
      <c r="N1611" s="35"/>
    </row>
    <row r="1612" spans="1:14" ht="12.75">
      <c r="A1612" s="15"/>
      <c r="B1612" s="23"/>
      <c r="C1612" s="11"/>
      <c r="D1612" s="1"/>
      <c r="E1612" s="1"/>
      <c r="F1612" s="1"/>
      <c r="G1612" s="1"/>
      <c r="H1612" s="1"/>
      <c r="L1612" s="1"/>
      <c r="M1612" s="1"/>
      <c r="N1612" s="35"/>
    </row>
    <row r="1613" spans="1:14" ht="12.75">
      <c r="A1613" s="15"/>
      <c r="B1613" s="23"/>
      <c r="C1613" s="11"/>
      <c r="D1613" s="1"/>
      <c r="E1613" s="1"/>
      <c r="F1613" s="1"/>
      <c r="G1613" s="1"/>
      <c r="H1613" s="1"/>
      <c r="L1613" s="1"/>
      <c r="M1613" s="1"/>
      <c r="N1613" s="35"/>
    </row>
    <row r="1614" spans="1:14" ht="12.75">
      <c r="A1614" s="15"/>
      <c r="B1614" s="23"/>
      <c r="C1614" s="11"/>
      <c r="D1614" s="1"/>
      <c r="E1614" s="1"/>
      <c r="F1614" s="1"/>
      <c r="G1614" s="1"/>
      <c r="H1614" s="1"/>
      <c r="L1614" s="1"/>
      <c r="M1614" s="1"/>
      <c r="N1614" s="35"/>
    </row>
    <row r="1615" spans="1:14" ht="12.75">
      <c r="A1615" s="15"/>
      <c r="B1615" s="23"/>
      <c r="C1615" s="11"/>
      <c r="D1615" s="1"/>
      <c r="E1615" s="1"/>
      <c r="F1615" s="1"/>
      <c r="G1615" s="1"/>
      <c r="H1615" s="1"/>
      <c r="L1615" s="1"/>
      <c r="M1615" s="1"/>
      <c r="N1615" s="35"/>
    </row>
    <row r="1616" spans="1:14" ht="12.75">
      <c r="A1616" s="15"/>
      <c r="B1616" s="23"/>
      <c r="C1616" s="11"/>
      <c r="D1616" s="1"/>
      <c r="E1616" s="1"/>
      <c r="F1616" s="1"/>
      <c r="G1616" s="1"/>
      <c r="H1616" s="1"/>
      <c r="L1616" s="1"/>
      <c r="M1616" s="1"/>
      <c r="N1616" s="35"/>
    </row>
    <row r="1617" spans="1:14" ht="12.75">
      <c r="A1617" s="15"/>
      <c r="B1617" s="23"/>
      <c r="C1617" s="11"/>
      <c r="D1617" s="1"/>
      <c r="E1617" s="1"/>
      <c r="F1617" s="1"/>
      <c r="G1617" s="1"/>
      <c r="H1617" s="1"/>
      <c r="L1617" s="1"/>
      <c r="M1617" s="1"/>
      <c r="N1617" s="35"/>
    </row>
    <row r="1618" spans="1:14" ht="12.75">
      <c r="A1618" s="15"/>
      <c r="B1618" s="23"/>
      <c r="C1618" s="11"/>
      <c r="D1618" s="1"/>
      <c r="E1618" s="1"/>
      <c r="F1618" s="1"/>
      <c r="G1618" s="1"/>
      <c r="H1618" s="1"/>
      <c r="L1618" s="1"/>
      <c r="M1618" s="1"/>
      <c r="N1618" s="35"/>
    </row>
    <row r="1619" spans="1:14" ht="12.75">
      <c r="A1619" s="15"/>
      <c r="B1619" s="23"/>
      <c r="C1619" s="11"/>
      <c r="D1619" s="1"/>
      <c r="E1619" s="1"/>
      <c r="F1619" s="1"/>
      <c r="G1619" s="1"/>
      <c r="H1619" s="1"/>
      <c r="L1619" s="1"/>
      <c r="M1619" s="1"/>
      <c r="N1619" s="35"/>
    </row>
    <row r="1620" spans="1:14" ht="12.75">
      <c r="A1620" s="15"/>
      <c r="B1620" s="23"/>
      <c r="C1620" s="11"/>
      <c r="D1620" s="1"/>
      <c r="E1620" s="1"/>
      <c r="F1620" s="1"/>
      <c r="G1620" s="1"/>
      <c r="H1620" s="1"/>
      <c r="L1620" s="1"/>
      <c r="M1620" s="1"/>
      <c r="N1620" s="35"/>
    </row>
    <row r="1621" spans="1:14" ht="12.75">
      <c r="A1621" s="15"/>
      <c r="B1621" s="23"/>
      <c r="C1621" s="11"/>
      <c r="D1621" s="1"/>
      <c r="E1621" s="1"/>
      <c r="F1621" s="1"/>
      <c r="G1621" s="1"/>
      <c r="H1621" s="1"/>
      <c r="L1621" s="1"/>
      <c r="M1621" s="1"/>
      <c r="N1621" s="35"/>
    </row>
    <row r="1622" spans="1:14" ht="12.75">
      <c r="A1622" s="15"/>
      <c r="B1622" s="23"/>
      <c r="C1622" s="11"/>
      <c r="D1622" s="1"/>
      <c r="E1622" s="1"/>
      <c r="F1622" s="1"/>
      <c r="G1622" s="1"/>
      <c r="H1622" s="1"/>
      <c r="L1622" s="1"/>
      <c r="M1622" s="1"/>
      <c r="N1622" s="35"/>
    </row>
    <row r="1623" spans="1:14" ht="12.75">
      <c r="A1623" s="15"/>
      <c r="B1623" s="23"/>
      <c r="C1623" s="11"/>
      <c r="D1623" s="1"/>
      <c r="E1623" s="1"/>
      <c r="F1623" s="1"/>
      <c r="G1623" s="1"/>
      <c r="H1623" s="1"/>
      <c r="L1623" s="1"/>
      <c r="M1623" s="1"/>
      <c r="N1623" s="35"/>
    </row>
    <row r="1624" spans="1:14" ht="12.75">
      <c r="A1624" s="15"/>
      <c r="B1624" s="23"/>
      <c r="C1624" s="11"/>
      <c r="D1624" s="1"/>
      <c r="E1624" s="1"/>
      <c r="F1624" s="1"/>
      <c r="G1624" s="1"/>
      <c r="H1624" s="1"/>
      <c r="L1624" s="1"/>
      <c r="M1624" s="1"/>
      <c r="N1624" s="35"/>
    </row>
    <row r="1625" spans="1:14" ht="12.75">
      <c r="A1625" s="15"/>
      <c r="B1625" s="23"/>
      <c r="C1625" s="11"/>
      <c r="D1625" s="1"/>
      <c r="E1625" s="1"/>
      <c r="F1625" s="1"/>
      <c r="G1625" s="1"/>
      <c r="H1625" s="1"/>
      <c r="L1625" s="1"/>
      <c r="M1625" s="1"/>
      <c r="N1625" s="35"/>
    </row>
    <row r="1626" spans="1:14" ht="12.75">
      <c r="A1626" s="15"/>
      <c r="B1626" s="23"/>
      <c r="C1626" s="11"/>
      <c r="D1626" s="1"/>
      <c r="E1626" s="1"/>
      <c r="F1626" s="1"/>
      <c r="G1626" s="1"/>
      <c r="H1626" s="1"/>
      <c r="L1626" s="1"/>
      <c r="M1626" s="1"/>
      <c r="N1626" s="35"/>
    </row>
    <row r="1627" spans="1:14" ht="12.75">
      <c r="A1627" s="15"/>
      <c r="B1627" s="23"/>
      <c r="C1627" s="11"/>
      <c r="D1627" s="1"/>
      <c r="E1627" s="1"/>
      <c r="F1627" s="1"/>
      <c r="G1627" s="1"/>
      <c r="H1627" s="1"/>
      <c r="L1627" s="1"/>
      <c r="M1627" s="1"/>
      <c r="N1627" s="35"/>
    </row>
    <row r="1628" spans="1:14" ht="12.75">
      <c r="A1628" s="15"/>
      <c r="B1628" s="23"/>
      <c r="C1628" s="11"/>
      <c r="D1628" s="1"/>
      <c r="E1628" s="1"/>
      <c r="F1628" s="1"/>
      <c r="G1628" s="1"/>
      <c r="H1628" s="1"/>
      <c r="L1628" s="1"/>
      <c r="M1628" s="1"/>
      <c r="N1628" s="35"/>
    </row>
    <row r="1629" spans="1:14" ht="12.75">
      <c r="A1629" s="15"/>
      <c r="B1629" s="23"/>
      <c r="C1629" s="11"/>
      <c r="D1629" s="1"/>
      <c r="E1629" s="1"/>
      <c r="F1629" s="1"/>
      <c r="G1629" s="1"/>
      <c r="H1629" s="1"/>
      <c r="L1629" s="1"/>
      <c r="M1629" s="1"/>
      <c r="N1629" s="35"/>
    </row>
    <row r="1630" spans="1:14" ht="12.75">
      <c r="A1630" s="15"/>
      <c r="B1630" s="23"/>
      <c r="C1630" s="11"/>
      <c r="D1630" s="1"/>
      <c r="E1630" s="1"/>
      <c r="F1630" s="1"/>
      <c r="G1630" s="1"/>
      <c r="H1630" s="1"/>
      <c r="L1630" s="1"/>
      <c r="M1630" s="1"/>
      <c r="N1630" s="35"/>
    </row>
    <row r="1631" spans="1:14" ht="12.75">
      <c r="A1631" s="15"/>
      <c r="B1631" s="23"/>
      <c r="C1631" s="11"/>
      <c r="D1631" s="1"/>
      <c r="E1631" s="1"/>
      <c r="F1631" s="1"/>
      <c r="G1631" s="1"/>
      <c r="H1631" s="1"/>
      <c r="L1631" s="1"/>
      <c r="M1631" s="1"/>
      <c r="N1631" s="35"/>
    </row>
    <row r="1632" spans="1:14" ht="12.75">
      <c r="A1632" s="15"/>
      <c r="B1632" s="23"/>
      <c r="C1632" s="11"/>
      <c r="D1632" s="1"/>
      <c r="E1632" s="1"/>
      <c r="F1632" s="1"/>
      <c r="G1632" s="1"/>
      <c r="H1632" s="1"/>
      <c r="L1632" s="1"/>
      <c r="M1632" s="1"/>
      <c r="N1632" s="35"/>
    </row>
    <row r="1633" spans="1:14" ht="12.75">
      <c r="A1633" s="15"/>
      <c r="B1633" s="23"/>
      <c r="C1633" s="11"/>
      <c r="D1633" s="1"/>
      <c r="E1633" s="1"/>
      <c r="F1633" s="1"/>
      <c r="G1633" s="1"/>
      <c r="H1633" s="1"/>
      <c r="L1633" s="1"/>
      <c r="M1633" s="1"/>
      <c r="N1633" s="35"/>
    </row>
    <row r="1634" spans="1:14" ht="12.75">
      <c r="A1634" s="15"/>
      <c r="B1634" s="23"/>
      <c r="C1634" s="11"/>
      <c r="D1634" s="1"/>
      <c r="E1634" s="1"/>
      <c r="F1634" s="1"/>
      <c r="G1634" s="1"/>
      <c r="H1634" s="1"/>
      <c r="L1634" s="1"/>
      <c r="M1634" s="1"/>
      <c r="N1634" s="35"/>
    </row>
    <row r="1635" spans="1:14" ht="12.75">
      <c r="A1635" s="15"/>
      <c r="B1635" s="23"/>
      <c r="C1635" s="11"/>
      <c r="D1635" s="1"/>
      <c r="E1635" s="1"/>
      <c r="F1635" s="1"/>
      <c r="G1635" s="1"/>
      <c r="H1635" s="1"/>
      <c r="L1635" s="1"/>
      <c r="M1635" s="1"/>
      <c r="N1635" s="35"/>
    </row>
    <row r="1636" spans="1:14" ht="12.75">
      <c r="A1636" s="15"/>
      <c r="B1636" s="23"/>
      <c r="C1636" s="11"/>
      <c r="D1636" s="1"/>
      <c r="E1636" s="1"/>
      <c r="F1636" s="1"/>
      <c r="G1636" s="1"/>
      <c r="H1636" s="1"/>
      <c r="L1636" s="1"/>
      <c r="M1636" s="1"/>
      <c r="N1636" s="35"/>
    </row>
    <row r="1637" spans="1:14" ht="12.75">
      <c r="A1637" s="15"/>
      <c r="B1637" s="23"/>
      <c r="C1637" s="11"/>
      <c r="D1637" s="1"/>
      <c r="E1637" s="1"/>
      <c r="F1637" s="1"/>
      <c r="G1637" s="1"/>
      <c r="H1637" s="1"/>
      <c r="L1637" s="1"/>
      <c r="M1637" s="1"/>
      <c r="N1637" s="35"/>
    </row>
    <row r="1638" spans="1:14" ht="12.75">
      <c r="A1638" s="15"/>
      <c r="B1638" s="23"/>
      <c r="C1638" s="11"/>
      <c r="D1638" s="1"/>
      <c r="E1638" s="1"/>
      <c r="F1638" s="1"/>
      <c r="G1638" s="1"/>
      <c r="H1638" s="1"/>
      <c r="L1638" s="1"/>
      <c r="M1638" s="1"/>
      <c r="N1638" s="35"/>
    </row>
    <row r="1639" spans="1:14" ht="12.75">
      <c r="A1639" s="15"/>
      <c r="B1639" s="23"/>
      <c r="C1639" s="11"/>
      <c r="D1639" s="1"/>
      <c r="E1639" s="1"/>
      <c r="F1639" s="1"/>
      <c r="G1639" s="1"/>
      <c r="H1639" s="1"/>
      <c r="L1639" s="1"/>
      <c r="M1639" s="1"/>
      <c r="N1639" s="35"/>
    </row>
    <row r="1640" spans="1:14" ht="12.75">
      <c r="A1640" s="15"/>
      <c r="B1640" s="23"/>
      <c r="C1640" s="11"/>
      <c r="D1640" s="1"/>
      <c r="E1640" s="1"/>
      <c r="F1640" s="1"/>
      <c r="G1640" s="1"/>
      <c r="H1640" s="1"/>
      <c r="L1640" s="1"/>
      <c r="M1640" s="1"/>
      <c r="N1640" s="35"/>
    </row>
    <row r="1641" spans="1:14" ht="12.75">
      <c r="A1641" s="15"/>
      <c r="B1641" s="23"/>
      <c r="C1641" s="11"/>
      <c r="D1641" s="1"/>
      <c r="E1641" s="1"/>
      <c r="F1641" s="1"/>
      <c r="G1641" s="1"/>
      <c r="H1641" s="1"/>
      <c r="L1641" s="1"/>
      <c r="M1641" s="1"/>
      <c r="N1641" s="35"/>
    </row>
    <row r="1642" spans="1:14" ht="12.75">
      <c r="A1642" s="15"/>
      <c r="B1642" s="23"/>
      <c r="C1642" s="11"/>
      <c r="D1642" s="1"/>
      <c r="E1642" s="1"/>
      <c r="F1642" s="1"/>
      <c r="G1642" s="1"/>
      <c r="H1642" s="1"/>
      <c r="L1642" s="1"/>
      <c r="M1642" s="1"/>
      <c r="N1642" s="35"/>
    </row>
    <row r="1643" spans="1:14" ht="12.75">
      <c r="A1643" s="15"/>
      <c r="B1643" s="23"/>
      <c r="C1643" s="11"/>
      <c r="D1643" s="1"/>
      <c r="E1643" s="1"/>
      <c r="F1643" s="1"/>
      <c r="G1643" s="1"/>
      <c r="H1643" s="1"/>
      <c r="L1643" s="1"/>
      <c r="M1643" s="1"/>
      <c r="N1643" s="35"/>
    </row>
    <row r="1644" spans="1:14" ht="12.75">
      <c r="A1644" s="15"/>
      <c r="B1644" s="23"/>
      <c r="C1644" s="11"/>
      <c r="D1644" s="1"/>
      <c r="E1644" s="1"/>
      <c r="F1644" s="1"/>
      <c r="G1644" s="1"/>
      <c r="H1644" s="1"/>
      <c r="L1644" s="1"/>
      <c r="M1644" s="1"/>
      <c r="N1644" s="35"/>
    </row>
    <row r="1645" spans="1:14" ht="12.75">
      <c r="A1645" s="15"/>
      <c r="B1645" s="23"/>
      <c r="C1645" s="11"/>
      <c r="D1645" s="1"/>
      <c r="E1645" s="1"/>
      <c r="F1645" s="1"/>
      <c r="G1645" s="1"/>
      <c r="H1645" s="1"/>
      <c r="L1645" s="1"/>
      <c r="M1645" s="1"/>
      <c r="N1645" s="35"/>
    </row>
    <row r="1646" spans="1:14" ht="12.75">
      <c r="A1646" s="15"/>
      <c r="B1646" s="23"/>
      <c r="C1646" s="11"/>
      <c r="D1646" s="1"/>
      <c r="E1646" s="1"/>
      <c r="F1646" s="1"/>
      <c r="G1646" s="1"/>
      <c r="H1646" s="1"/>
      <c r="L1646" s="1"/>
      <c r="M1646" s="1"/>
      <c r="N1646" s="35"/>
    </row>
    <row r="1647" spans="1:14" ht="12.75">
      <c r="A1647" s="15"/>
      <c r="B1647" s="23"/>
      <c r="C1647" s="11"/>
      <c r="D1647" s="1"/>
      <c r="E1647" s="1"/>
      <c r="F1647" s="1"/>
      <c r="G1647" s="1"/>
      <c r="H1647" s="1"/>
      <c r="L1647" s="1"/>
      <c r="M1647" s="1"/>
      <c r="N1647" s="35"/>
    </row>
    <row r="1648" spans="1:14" ht="12.75">
      <c r="A1648" s="15"/>
      <c r="B1648" s="23"/>
      <c r="C1648" s="11"/>
      <c r="D1648" s="1"/>
      <c r="E1648" s="1"/>
      <c r="F1648" s="1"/>
      <c r="G1648" s="1"/>
      <c r="H1648" s="1"/>
      <c r="L1648" s="1"/>
      <c r="M1648" s="1"/>
      <c r="N1648" s="35"/>
    </row>
    <row r="1649" spans="1:14" ht="12.75">
      <c r="A1649" s="15"/>
      <c r="B1649" s="23"/>
      <c r="C1649" s="11"/>
      <c r="D1649" s="1"/>
      <c r="E1649" s="1"/>
      <c r="F1649" s="1"/>
      <c r="G1649" s="1"/>
      <c r="H1649" s="1"/>
      <c r="L1649" s="1"/>
      <c r="M1649" s="1"/>
      <c r="N1649" s="35"/>
    </row>
    <row r="1650" spans="1:14" ht="12.75">
      <c r="A1650" s="15"/>
      <c r="B1650" s="23"/>
      <c r="C1650" s="11"/>
      <c r="D1650" s="1"/>
      <c r="E1650" s="1"/>
      <c r="F1650" s="1"/>
      <c r="G1650" s="1"/>
      <c r="H1650" s="1"/>
      <c r="L1650" s="1"/>
      <c r="M1650" s="1"/>
      <c r="N1650" s="35"/>
    </row>
    <row r="1651" spans="1:14" ht="12.75">
      <c r="A1651" s="15"/>
      <c r="B1651" s="23"/>
      <c r="C1651" s="11"/>
      <c r="D1651" s="1"/>
      <c r="E1651" s="1"/>
      <c r="F1651" s="1"/>
      <c r="G1651" s="1"/>
      <c r="H1651" s="1"/>
      <c r="L1651" s="1"/>
      <c r="M1651" s="1"/>
      <c r="N1651" s="35"/>
    </row>
    <row r="1652" spans="1:14" ht="12.75">
      <c r="A1652" s="15"/>
      <c r="B1652" s="23"/>
      <c r="C1652" s="11"/>
      <c r="D1652" s="1"/>
      <c r="E1652" s="1"/>
      <c r="F1652" s="1"/>
      <c r="G1652" s="1"/>
      <c r="H1652" s="1"/>
      <c r="L1652" s="1"/>
      <c r="M1652" s="1"/>
      <c r="N1652" s="35"/>
    </row>
    <row r="1653" spans="1:14" ht="12.75">
      <c r="A1653" s="15"/>
      <c r="B1653" s="23"/>
      <c r="C1653" s="11"/>
      <c r="D1653" s="1"/>
      <c r="E1653" s="1"/>
      <c r="F1653" s="1"/>
      <c r="G1653" s="1"/>
      <c r="H1653" s="1"/>
      <c r="L1653" s="1"/>
      <c r="M1653" s="1"/>
      <c r="N1653" s="35"/>
    </row>
    <row r="1654" spans="1:14" ht="12.75">
      <c r="A1654" s="15"/>
      <c r="B1654" s="23"/>
      <c r="C1654" s="11"/>
      <c r="D1654" s="1"/>
      <c r="E1654" s="1"/>
      <c r="F1654" s="1"/>
      <c r="G1654" s="1"/>
      <c r="H1654" s="1"/>
      <c r="L1654" s="1"/>
      <c r="M1654" s="1"/>
      <c r="N1654" s="35"/>
    </row>
    <row r="1655" spans="1:14" ht="12.75">
      <c r="A1655" s="15"/>
      <c r="B1655" s="23"/>
      <c r="C1655" s="11"/>
      <c r="D1655" s="1"/>
      <c r="E1655" s="1"/>
      <c r="F1655" s="1"/>
      <c r="G1655" s="1"/>
      <c r="H1655" s="1"/>
      <c r="L1655" s="1"/>
      <c r="M1655" s="1"/>
      <c r="N1655" s="35"/>
    </row>
    <row r="1656" spans="1:14" ht="12.75">
      <c r="A1656" s="15"/>
      <c r="B1656" s="23"/>
      <c r="C1656" s="11"/>
      <c r="D1656" s="1"/>
      <c r="E1656" s="1"/>
      <c r="F1656" s="1"/>
      <c r="G1656" s="1"/>
      <c r="H1656" s="1"/>
      <c r="L1656" s="1"/>
      <c r="M1656" s="1"/>
      <c r="N1656" s="35"/>
    </row>
    <row r="1657" spans="1:14" ht="12.75">
      <c r="A1657" s="15"/>
      <c r="B1657" s="23"/>
      <c r="C1657" s="11"/>
      <c r="D1657" s="1"/>
      <c r="E1657" s="1"/>
      <c r="F1657" s="1"/>
      <c r="G1657" s="1"/>
      <c r="H1657" s="1"/>
      <c r="L1657" s="1"/>
      <c r="M1657" s="1"/>
      <c r="N1657" s="35"/>
    </row>
    <row r="1658" spans="1:14" ht="12.75">
      <c r="A1658" s="15"/>
      <c r="B1658" s="23"/>
      <c r="C1658" s="11"/>
      <c r="D1658" s="1"/>
      <c r="E1658" s="1"/>
      <c r="F1658" s="1"/>
      <c r="G1658" s="1"/>
      <c r="H1658" s="1"/>
      <c r="L1658" s="1"/>
      <c r="M1658" s="1"/>
      <c r="N1658" s="35"/>
    </row>
    <row r="1659" spans="1:14" ht="12.75">
      <c r="A1659" s="15"/>
      <c r="B1659" s="23"/>
      <c r="C1659" s="11"/>
      <c r="D1659" s="1"/>
      <c r="E1659" s="1"/>
      <c r="F1659" s="1"/>
      <c r="G1659" s="1"/>
      <c r="H1659" s="1"/>
      <c r="L1659" s="1"/>
      <c r="M1659" s="1"/>
      <c r="N1659" s="35"/>
    </row>
    <row r="1660" spans="1:14" ht="12.75">
      <c r="A1660" s="15"/>
      <c r="B1660" s="23"/>
      <c r="C1660" s="11"/>
      <c r="D1660" s="1"/>
      <c r="E1660" s="1"/>
      <c r="F1660" s="1"/>
      <c r="G1660" s="1"/>
      <c r="H1660" s="1"/>
      <c r="L1660" s="1"/>
      <c r="M1660" s="1"/>
      <c r="N1660" s="35"/>
    </row>
    <row r="1661" spans="1:14" ht="12.75">
      <c r="A1661" s="15"/>
      <c r="B1661" s="23"/>
      <c r="C1661" s="11"/>
      <c r="D1661" s="1"/>
      <c r="E1661" s="1"/>
      <c r="F1661" s="1"/>
      <c r="G1661" s="1"/>
      <c r="H1661" s="1"/>
      <c r="L1661" s="1"/>
      <c r="M1661" s="1"/>
      <c r="N1661" s="35"/>
    </row>
    <row r="1662" spans="1:14" ht="12.75">
      <c r="A1662" s="15"/>
      <c r="B1662" s="23"/>
      <c r="C1662" s="11"/>
      <c r="D1662" s="1"/>
      <c r="E1662" s="1"/>
      <c r="F1662" s="1"/>
      <c r="G1662" s="1"/>
      <c r="H1662" s="1"/>
      <c r="L1662" s="1"/>
      <c r="M1662" s="1"/>
      <c r="N1662" s="35"/>
    </row>
    <row r="1663" spans="1:14" ht="12.75">
      <c r="A1663" s="15"/>
      <c r="B1663" s="23"/>
      <c r="C1663" s="11"/>
      <c r="D1663" s="1"/>
      <c r="E1663" s="1"/>
      <c r="F1663" s="1"/>
      <c r="G1663" s="1"/>
      <c r="H1663" s="1"/>
      <c r="L1663" s="1"/>
      <c r="M1663" s="1"/>
      <c r="N1663" s="35"/>
    </row>
    <row r="1664" spans="1:14" ht="12.75">
      <c r="A1664" s="15"/>
      <c r="B1664" s="23"/>
      <c r="C1664" s="11"/>
      <c r="D1664" s="1"/>
      <c r="E1664" s="1"/>
      <c r="F1664" s="1"/>
      <c r="G1664" s="1"/>
      <c r="H1664" s="1"/>
      <c r="L1664" s="1"/>
      <c r="M1664" s="1"/>
      <c r="N1664" s="35"/>
    </row>
    <row r="1665" spans="1:14" ht="12.75">
      <c r="A1665" s="15"/>
      <c r="B1665" s="23"/>
      <c r="C1665" s="11"/>
      <c r="D1665" s="1"/>
      <c r="E1665" s="1"/>
      <c r="F1665" s="1"/>
      <c r="G1665" s="1"/>
      <c r="H1665" s="1"/>
      <c r="L1665" s="1"/>
      <c r="M1665" s="1"/>
      <c r="N1665" s="35"/>
    </row>
    <row r="1666" spans="1:14" ht="12.75">
      <c r="A1666" s="15"/>
      <c r="B1666" s="23"/>
      <c r="C1666" s="11"/>
      <c r="D1666" s="1"/>
      <c r="E1666" s="1"/>
      <c r="F1666" s="1"/>
      <c r="G1666" s="1"/>
      <c r="H1666" s="1"/>
      <c r="L1666" s="1"/>
      <c r="M1666" s="1"/>
      <c r="N1666" s="35"/>
    </row>
    <row r="1667" spans="1:14" ht="12.75">
      <c r="A1667" s="15"/>
      <c r="B1667" s="23"/>
      <c r="C1667" s="11"/>
      <c r="D1667" s="1"/>
      <c r="E1667" s="1"/>
      <c r="F1667" s="1"/>
      <c r="G1667" s="1"/>
      <c r="H1667" s="1"/>
      <c r="L1667" s="1"/>
      <c r="M1667" s="1"/>
      <c r="N1667" s="35"/>
    </row>
    <row r="1668" spans="1:14" ht="12.75">
      <c r="A1668" s="15"/>
      <c r="B1668" s="23"/>
      <c r="C1668" s="11"/>
      <c r="D1668" s="1"/>
      <c r="E1668" s="1"/>
      <c r="F1668" s="1"/>
      <c r="G1668" s="1"/>
      <c r="H1668" s="1"/>
      <c r="L1668" s="1"/>
      <c r="M1668" s="1"/>
      <c r="N1668" s="35"/>
    </row>
    <row r="1669" spans="1:14" ht="12.75">
      <c r="A1669" s="15"/>
      <c r="B1669" s="23"/>
      <c r="C1669" s="11"/>
      <c r="D1669" s="1"/>
      <c r="E1669" s="1"/>
      <c r="F1669" s="1"/>
      <c r="G1669" s="1"/>
      <c r="H1669" s="1"/>
      <c r="L1669" s="1"/>
      <c r="M1669" s="1"/>
      <c r="N1669" s="35"/>
    </row>
    <row r="1670" spans="1:14" ht="12.75">
      <c r="A1670" s="15"/>
      <c r="B1670" s="23"/>
      <c r="C1670" s="11"/>
      <c r="D1670" s="1"/>
      <c r="E1670" s="1"/>
      <c r="F1670" s="1"/>
      <c r="G1670" s="1"/>
      <c r="H1670" s="1"/>
      <c r="L1670" s="1"/>
      <c r="M1670" s="1"/>
      <c r="N1670" s="35"/>
    </row>
    <row r="1671" spans="1:14" ht="12.75">
      <c r="A1671" s="15"/>
      <c r="B1671" s="23"/>
      <c r="C1671" s="11"/>
      <c r="D1671" s="1"/>
      <c r="E1671" s="1"/>
      <c r="F1671" s="1"/>
      <c r="G1671" s="1"/>
      <c r="H1671" s="1"/>
      <c r="L1671" s="1"/>
      <c r="M1671" s="1"/>
      <c r="N1671" s="35"/>
    </row>
    <row r="1672" spans="1:14" ht="12.75">
      <c r="A1672" s="15"/>
      <c r="B1672" s="23"/>
      <c r="C1672" s="11"/>
      <c r="D1672" s="1"/>
      <c r="E1672" s="1"/>
      <c r="F1672" s="1"/>
      <c r="G1672" s="1"/>
      <c r="H1672" s="1"/>
      <c r="L1672" s="1"/>
      <c r="M1672" s="1"/>
      <c r="N1672" s="35"/>
    </row>
    <row r="1673" spans="1:14" ht="12.75">
      <c r="A1673" s="15"/>
      <c r="B1673" s="23"/>
      <c r="C1673" s="11"/>
      <c r="D1673" s="1"/>
      <c r="E1673" s="1"/>
      <c r="F1673" s="1"/>
      <c r="G1673" s="1"/>
      <c r="H1673" s="1"/>
      <c r="L1673" s="1"/>
      <c r="M1673" s="1"/>
      <c r="N1673" s="35"/>
    </row>
    <row r="1674" spans="1:14" ht="12.75">
      <c r="A1674" s="15"/>
      <c r="B1674" s="23"/>
      <c r="C1674" s="11"/>
      <c r="D1674" s="1"/>
      <c r="E1674" s="1"/>
      <c r="F1674" s="1"/>
      <c r="G1674" s="1"/>
      <c r="H1674" s="1"/>
      <c r="L1674" s="1"/>
      <c r="M1674" s="1"/>
      <c r="N1674" s="35"/>
    </row>
    <row r="1675" spans="1:14" ht="12.75">
      <c r="A1675" s="15"/>
      <c r="B1675" s="23"/>
      <c r="C1675" s="11"/>
      <c r="D1675" s="1"/>
      <c r="E1675" s="1"/>
      <c r="F1675" s="1"/>
      <c r="G1675" s="1"/>
      <c r="H1675" s="1"/>
      <c r="L1675" s="1"/>
      <c r="M1675" s="1"/>
      <c r="N1675" s="35"/>
    </row>
    <row r="1676" spans="1:14" ht="12.75">
      <c r="A1676" s="15"/>
      <c r="B1676" s="23"/>
      <c r="C1676" s="11"/>
      <c r="D1676" s="1"/>
      <c r="E1676" s="1"/>
      <c r="F1676" s="1"/>
      <c r="G1676" s="1"/>
      <c r="H1676" s="1"/>
      <c r="L1676" s="1"/>
      <c r="M1676" s="1"/>
      <c r="N1676" s="35"/>
    </row>
    <row r="1677" spans="1:14" ht="12.75">
      <c r="A1677" s="15"/>
      <c r="B1677" s="23"/>
      <c r="C1677" s="11"/>
      <c r="D1677" s="1"/>
      <c r="E1677" s="1"/>
      <c r="F1677" s="1"/>
      <c r="G1677" s="1"/>
      <c r="H1677" s="1"/>
      <c r="L1677" s="1"/>
      <c r="M1677" s="1"/>
      <c r="N1677" s="35"/>
    </row>
    <row r="1678" spans="1:14" ht="12.75">
      <c r="A1678" s="15"/>
      <c r="B1678" s="23"/>
      <c r="C1678" s="11"/>
      <c r="D1678" s="1"/>
      <c r="E1678" s="1"/>
      <c r="F1678" s="1"/>
      <c r="G1678" s="1"/>
      <c r="H1678" s="1"/>
      <c r="L1678" s="1"/>
      <c r="M1678" s="1"/>
      <c r="N1678" s="35"/>
    </row>
    <row r="1679" spans="1:14" ht="12.75">
      <c r="A1679" s="15"/>
      <c r="B1679" s="23"/>
      <c r="C1679" s="11"/>
      <c r="D1679" s="1"/>
      <c r="E1679" s="1"/>
      <c r="F1679" s="1"/>
      <c r="G1679" s="1"/>
      <c r="H1679" s="1"/>
      <c r="L1679" s="1"/>
      <c r="M1679" s="1"/>
      <c r="N1679" s="35"/>
    </row>
    <row r="1680" spans="1:14" ht="12.75">
      <c r="A1680" s="15"/>
      <c r="B1680" s="23"/>
      <c r="C1680" s="11"/>
      <c r="D1680" s="1"/>
      <c r="E1680" s="1"/>
      <c r="F1680" s="1"/>
      <c r="G1680" s="1"/>
      <c r="H1680" s="1"/>
      <c r="L1680" s="1"/>
      <c r="M1680" s="1"/>
      <c r="N1680" s="35"/>
    </row>
    <row r="1681" spans="1:14" ht="12.75">
      <c r="A1681" s="15"/>
      <c r="B1681" s="23"/>
      <c r="C1681" s="11"/>
      <c r="D1681" s="1"/>
      <c r="E1681" s="1"/>
      <c r="F1681" s="1"/>
      <c r="G1681" s="1"/>
      <c r="H1681" s="1"/>
      <c r="L1681" s="1"/>
      <c r="M1681" s="1"/>
      <c r="N1681" s="35"/>
    </row>
    <row r="1682" spans="1:14" ht="12.75">
      <c r="A1682" s="15"/>
      <c r="B1682" s="23"/>
      <c r="C1682" s="11"/>
      <c r="D1682" s="1"/>
      <c r="E1682" s="1"/>
      <c r="F1682" s="1"/>
      <c r="G1682" s="1"/>
      <c r="H1682" s="1"/>
      <c r="L1682" s="1"/>
      <c r="M1682" s="1"/>
      <c r="N1682" s="35"/>
    </row>
    <row r="1683" spans="1:14" ht="12.75">
      <c r="A1683" s="15"/>
      <c r="B1683" s="23"/>
      <c r="C1683" s="11"/>
      <c r="D1683" s="1"/>
      <c r="E1683" s="1"/>
      <c r="F1683" s="1"/>
      <c r="G1683" s="1"/>
      <c r="H1683" s="1"/>
      <c r="L1683" s="1"/>
      <c r="M1683" s="1"/>
      <c r="N1683" s="35"/>
    </row>
    <row r="1684" spans="1:14" ht="12.75">
      <c r="A1684" s="15"/>
      <c r="B1684" s="23"/>
      <c r="C1684" s="11"/>
      <c r="D1684" s="1"/>
      <c r="E1684" s="1"/>
      <c r="F1684" s="1"/>
      <c r="G1684" s="1"/>
      <c r="H1684" s="1"/>
      <c r="L1684" s="1"/>
      <c r="M1684" s="1"/>
      <c r="N1684" s="35"/>
    </row>
    <row r="1685" spans="1:14" ht="12.75">
      <c r="A1685" s="15"/>
      <c r="B1685" s="23"/>
      <c r="C1685" s="11"/>
      <c r="D1685" s="1"/>
      <c r="E1685" s="1"/>
      <c r="F1685" s="1"/>
      <c r="G1685" s="1"/>
      <c r="H1685" s="1"/>
      <c r="L1685" s="1"/>
      <c r="M1685" s="1"/>
      <c r="N1685" s="35"/>
    </row>
    <row r="1686" spans="1:14" ht="12.75">
      <c r="A1686" s="15"/>
      <c r="B1686" s="23"/>
      <c r="C1686" s="11"/>
      <c r="D1686" s="1"/>
      <c r="E1686" s="1"/>
      <c r="F1686" s="1"/>
      <c r="G1686" s="1"/>
      <c r="H1686" s="1"/>
      <c r="L1686" s="1"/>
      <c r="M1686" s="1"/>
      <c r="N1686" s="35"/>
    </row>
    <row r="1687" spans="1:14" ht="12.75">
      <c r="A1687" s="15"/>
      <c r="B1687" s="23"/>
      <c r="C1687" s="11"/>
      <c r="D1687" s="1"/>
      <c r="E1687" s="1"/>
      <c r="F1687" s="1"/>
      <c r="G1687" s="1"/>
      <c r="H1687" s="1"/>
      <c r="L1687" s="1"/>
      <c r="M1687" s="1"/>
      <c r="N1687" s="35"/>
    </row>
    <row r="1688" spans="1:14" ht="12.75">
      <c r="A1688" s="15"/>
      <c r="B1688" s="23"/>
      <c r="C1688" s="11"/>
      <c r="D1688" s="1"/>
      <c r="E1688" s="1"/>
      <c r="F1688" s="1"/>
      <c r="G1688" s="1"/>
      <c r="H1688" s="1"/>
      <c r="L1688" s="1"/>
      <c r="M1688" s="1"/>
      <c r="N1688" s="35"/>
    </row>
    <row r="1689" spans="1:14" ht="12.75">
      <c r="A1689" s="15"/>
      <c r="B1689" s="23"/>
      <c r="C1689" s="11"/>
      <c r="D1689" s="1"/>
      <c r="E1689" s="1"/>
      <c r="F1689" s="1"/>
      <c r="G1689" s="1"/>
      <c r="H1689" s="1"/>
      <c r="L1689" s="1"/>
      <c r="M1689" s="1"/>
      <c r="N1689" s="35"/>
    </row>
    <row r="1690" spans="1:14" ht="12.75">
      <c r="A1690" s="15"/>
      <c r="B1690" s="23"/>
      <c r="C1690" s="11"/>
      <c r="D1690" s="1"/>
      <c r="E1690" s="1"/>
      <c r="F1690" s="1"/>
      <c r="G1690" s="1"/>
      <c r="H1690" s="1"/>
      <c r="L1690" s="1"/>
      <c r="M1690" s="1"/>
      <c r="N1690" s="35"/>
    </row>
    <row r="1691" spans="1:14" ht="12.75">
      <c r="A1691" s="15"/>
      <c r="B1691" s="23"/>
      <c r="C1691" s="11"/>
      <c r="D1691" s="1"/>
      <c r="E1691" s="1"/>
      <c r="F1691" s="1"/>
      <c r="G1691" s="1"/>
      <c r="H1691" s="1"/>
      <c r="L1691" s="1"/>
      <c r="M1691" s="1"/>
      <c r="N1691" s="35"/>
    </row>
    <row r="1692" spans="1:14" ht="12.75">
      <c r="A1692" s="15"/>
      <c r="B1692" s="23"/>
      <c r="C1692" s="11"/>
      <c r="D1692" s="1"/>
      <c r="E1692" s="1"/>
      <c r="F1692" s="1"/>
      <c r="G1692" s="1"/>
      <c r="H1692" s="1"/>
      <c r="L1692" s="1"/>
      <c r="M1692" s="1"/>
      <c r="N1692" s="35"/>
    </row>
    <row r="1693" spans="1:14" ht="12.75">
      <c r="A1693" s="15"/>
      <c r="B1693" s="23"/>
      <c r="C1693" s="11"/>
      <c r="D1693" s="1"/>
      <c r="E1693" s="1"/>
      <c r="F1693" s="1"/>
      <c r="G1693" s="1"/>
      <c r="H1693" s="1"/>
      <c r="L1693" s="1"/>
      <c r="M1693" s="1"/>
      <c r="N1693" s="35"/>
    </row>
    <row r="1694" spans="1:14" ht="12.75">
      <c r="A1694" s="15"/>
      <c r="B1694" s="23"/>
      <c r="C1694" s="11"/>
      <c r="D1694" s="1"/>
      <c r="E1694" s="1"/>
      <c r="F1694" s="1"/>
      <c r="G1694" s="1"/>
      <c r="H1694" s="1"/>
      <c r="L1694" s="1"/>
      <c r="M1694" s="1"/>
      <c r="N1694" s="35"/>
    </row>
    <row r="1695" spans="1:14" ht="12.75">
      <c r="A1695" s="15"/>
      <c r="B1695" s="23"/>
      <c r="C1695" s="11"/>
      <c r="D1695" s="1"/>
      <c r="E1695" s="1"/>
      <c r="F1695" s="1"/>
      <c r="G1695" s="1"/>
      <c r="H1695" s="1"/>
      <c r="L1695" s="1"/>
      <c r="M1695" s="1"/>
      <c r="N1695" s="35"/>
    </row>
    <row r="1696" spans="1:14" ht="12.75">
      <c r="A1696" s="15"/>
      <c r="B1696" s="23"/>
      <c r="C1696" s="11"/>
      <c r="D1696" s="1"/>
      <c r="E1696" s="1"/>
      <c r="F1696" s="1"/>
      <c r="G1696" s="1"/>
      <c r="H1696" s="1"/>
      <c r="L1696" s="1"/>
      <c r="M1696" s="1"/>
      <c r="N1696" s="35"/>
    </row>
    <row r="1697" spans="1:14" ht="12.75">
      <c r="A1697" s="15"/>
      <c r="B1697" s="23"/>
      <c r="C1697" s="11"/>
      <c r="D1697" s="1"/>
      <c r="E1697" s="1"/>
      <c r="F1697" s="1"/>
      <c r="G1697" s="1"/>
      <c r="H1697" s="1"/>
      <c r="L1697" s="1"/>
      <c r="M1697" s="1"/>
      <c r="N1697" s="35"/>
    </row>
    <row r="1698" spans="1:14" ht="12.75">
      <c r="A1698" s="15"/>
      <c r="B1698" s="23"/>
      <c r="C1698" s="11"/>
      <c r="D1698" s="1"/>
      <c r="E1698" s="1"/>
      <c r="F1698" s="1"/>
      <c r="G1698" s="1"/>
      <c r="H1698" s="1"/>
      <c r="L1698" s="1"/>
      <c r="M1698" s="1"/>
      <c r="N1698" s="35"/>
    </row>
    <row r="1699" spans="1:14" ht="12.75">
      <c r="A1699" s="15"/>
      <c r="B1699" s="23"/>
      <c r="C1699" s="11"/>
      <c r="D1699" s="1"/>
      <c r="E1699" s="1"/>
      <c r="F1699" s="1"/>
      <c r="G1699" s="1"/>
      <c r="H1699" s="1"/>
      <c r="L1699" s="1"/>
      <c r="M1699" s="1"/>
      <c r="N1699" s="35"/>
    </row>
    <row r="1700" spans="1:14" ht="12.75">
      <c r="A1700" s="15"/>
      <c r="B1700" s="23"/>
      <c r="C1700" s="11"/>
      <c r="D1700" s="1"/>
      <c r="E1700" s="1"/>
      <c r="F1700" s="1"/>
      <c r="G1700" s="1"/>
      <c r="H1700" s="1"/>
      <c r="L1700" s="1"/>
      <c r="M1700" s="1"/>
      <c r="N1700" s="35"/>
    </row>
    <row r="1701" spans="1:14" ht="12.75">
      <c r="A1701" s="15"/>
      <c r="B1701" s="23"/>
      <c r="C1701" s="11"/>
      <c r="D1701" s="1"/>
      <c r="E1701" s="1"/>
      <c r="F1701" s="1"/>
      <c r="G1701" s="1"/>
      <c r="H1701" s="1"/>
      <c r="L1701" s="1"/>
      <c r="M1701" s="1"/>
      <c r="N1701" s="35"/>
    </row>
    <row r="1702" spans="1:14" ht="12.75">
      <c r="A1702" s="15"/>
      <c r="B1702" s="23"/>
      <c r="C1702" s="11"/>
      <c r="D1702" s="1"/>
      <c r="E1702" s="1"/>
      <c r="F1702" s="1"/>
      <c r="G1702" s="1"/>
      <c r="H1702" s="1"/>
      <c r="L1702" s="1"/>
      <c r="M1702" s="1"/>
      <c r="N1702" s="35"/>
    </row>
    <row r="1703" spans="1:14" ht="12.75">
      <c r="A1703" s="15"/>
      <c r="B1703" s="23"/>
      <c r="C1703" s="11"/>
      <c r="D1703" s="1"/>
      <c r="E1703" s="1"/>
      <c r="F1703" s="1"/>
      <c r="G1703" s="1"/>
      <c r="H1703" s="1"/>
      <c r="L1703" s="1"/>
      <c r="M1703" s="1"/>
      <c r="N1703" s="35"/>
    </row>
    <row r="1704" spans="1:14" ht="12.75">
      <c r="A1704" s="15"/>
      <c r="B1704" s="23"/>
      <c r="C1704" s="11"/>
      <c r="D1704" s="1"/>
      <c r="E1704" s="1"/>
      <c r="F1704" s="1"/>
      <c r="G1704" s="1"/>
      <c r="H1704" s="1"/>
      <c r="L1704" s="1"/>
      <c r="M1704" s="1"/>
      <c r="N1704" s="35"/>
    </row>
    <row r="1705" spans="1:14" ht="12.75">
      <c r="A1705" s="15"/>
      <c r="B1705" s="23"/>
      <c r="C1705" s="11"/>
      <c r="D1705" s="1"/>
      <c r="E1705" s="1"/>
      <c r="F1705" s="1"/>
      <c r="G1705" s="1"/>
      <c r="H1705" s="1"/>
      <c r="L1705" s="1"/>
      <c r="M1705" s="1"/>
      <c r="N1705" s="35"/>
    </row>
    <row r="1706" spans="1:14" ht="12.75">
      <c r="A1706" s="15"/>
      <c r="B1706" s="23"/>
      <c r="C1706" s="11"/>
      <c r="D1706" s="1"/>
      <c r="E1706" s="1"/>
      <c r="F1706" s="1"/>
      <c r="G1706" s="1"/>
      <c r="H1706" s="1"/>
      <c r="L1706" s="1"/>
      <c r="M1706" s="1"/>
      <c r="N1706" s="35"/>
    </row>
    <row r="1707" spans="1:14" ht="12.75">
      <c r="A1707" s="15"/>
      <c r="B1707" s="23"/>
      <c r="C1707" s="11"/>
      <c r="D1707" s="1"/>
      <c r="E1707" s="1"/>
      <c r="F1707" s="1"/>
      <c r="G1707" s="1"/>
      <c r="H1707" s="1"/>
      <c r="L1707" s="1"/>
      <c r="M1707" s="1"/>
      <c r="N1707" s="35"/>
    </row>
    <row r="1708" spans="1:14" ht="12.75">
      <c r="A1708" s="15"/>
      <c r="B1708" s="23"/>
      <c r="C1708" s="11"/>
      <c r="D1708" s="1"/>
      <c r="E1708" s="1"/>
      <c r="F1708" s="1"/>
      <c r="G1708" s="1"/>
      <c r="H1708" s="1"/>
      <c r="L1708" s="1"/>
      <c r="M1708" s="1"/>
      <c r="N1708" s="35"/>
    </row>
    <row r="1709" spans="1:14" ht="12.75">
      <c r="A1709" s="15"/>
      <c r="B1709" s="23"/>
      <c r="C1709" s="11"/>
      <c r="D1709" s="1"/>
      <c r="E1709" s="1"/>
      <c r="F1709" s="1"/>
      <c r="G1709" s="1"/>
      <c r="H1709" s="1"/>
      <c r="L1709" s="1"/>
      <c r="M1709" s="1"/>
      <c r="N1709" s="35"/>
    </row>
    <row r="1710" spans="1:14" ht="12.75">
      <c r="A1710" s="15"/>
      <c r="B1710" s="23"/>
      <c r="C1710" s="11"/>
      <c r="D1710" s="1"/>
      <c r="E1710" s="1"/>
      <c r="F1710" s="1"/>
      <c r="G1710" s="1"/>
      <c r="H1710" s="1"/>
      <c r="L1710" s="1"/>
      <c r="M1710" s="1"/>
      <c r="N1710" s="35"/>
    </row>
    <row r="1711" spans="1:14" ht="12.75">
      <c r="A1711" s="15"/>
      <c r="B1711" s="23"/>
      <c r="C1711" s="11"/>
      <c r="D1711" s="1"/>
      <c r="E1711" s="1"/>
      <c r="F1711" s="1"/>
      <c r="G1711" s="1"/>
      <c r="H1711" s="1"/>
      <c r="L1711" s="1"/>
      <c r="M1711" s="1"/>
      <c r="N1711" s="35"/>
    </row>
    <row r="1712" spans="1:14" ht="12.75">
      <c r="A1712" s="15"/>
      <c r="B1712" s="23"/>
      <c r="C1712" s="11"/>
      <c r="D1712" s="1"/>
      <c r="E1712" s="1"/>
      <c r="F1712" s="1"/>
      <c r="G1712" s="1"/>
      <c r="H1712" s="1"/>
      <c r="L1712" s="1"/>
      <c r="M1712" s="1"/>
      <c r="N1712" s="35"/>
    </row>
    <row r="1713" spans="1:14" ht="12.75">
      <c r="A1713" s="15"/>
      <c r="B1713" s="23"/>
      <c r="C1713" s="11"/>
      <c r="D1713" s="1"/>
      <c r="E1713" s="1"/>
      <c r="F1713" s="1"/>
      <c r="G1713" s="1"/>
      <c r="H1713" s="1"/>
      <c r="L1713" s="1"/>
      <c r="M1713" s="1"/>
      <c r="N1713" s="35"/>
    </row>
    <row r="1714" spans="1:14" ht="12.75">
      <c r="A1714" s="15"/>
      <c r="B1714" s="23"/>
      <c r="C1714" s="11"/>
      <c r="D1714" s="1"/>
      <c r="E1714" s="1"/>
      <c r="F1714" s="1"/>
      <c r="G1714" s="1"/>
      <c r="H1714" s="1"/>
      <c r="L1714" s="1"/>
      <c r="M1714" s="1"/>
      <c r="N1714" s="35"/>
    </row>
    <row r="1715" spans="1:14" ht="12.75">
      <c r="A1715" s="15"/>
      <c r="B1715" s="23"/>
      <c r="C1715" s="11"/>
      <c r="D1715" s="1"/>
      <c r="E1715" s="1"/>
      <c r="F1715" s="1"/>
      <c r="G1715" s="1"/>
      <c r="H1715" s="1"/>
      <c r="L1715" s="1"/>
      <c r="M1715" s="1"/>
      <c r="N1715" s="35"/>
    </row>
    <row r="1716" spans="1:14" ht="12.75">
      <c r="A1716" s="15"/>
      <c r="B1716" s="23"/>
      <c r="C1716" s="11"/>
      <c r="D1716" s="1"/>
      <c r="E1716" s="1"/>
      <c r="F1716" s="1"/>
      <c r="G1716" s="1"/>
      <c r="H1716" s="1"/>
      <c r="L1716" s="1"/>
      <c r="M1716" s="1"/>
      <c r="N1716" s="35"/>
    </row>
    <row r="1717" spans="1:14" ht="12.75">
      <c r="A1717" s="15"/>
      <c r="B1717" s="23"/>
      <c r="C1717" s="11"/>
      <c r="D1717" s="1"/>
      <c r="E1717" s="1"/>
      <c r="F1717" s="1"/>
      <c r="G1717" s="1"/>
      <c r="H1717" s="1"/>
      <c r="L1717" s="1"/>
      <c r="M1717" s="1"/>
      <c r="N1717" s="35"/>
    </row>
    <row r="1718" spans="1:14" ht="12.75">
      <c r="A1718" s="15"/>
      <c r="B1718" s="23"/>
      <c r="C1718" s="11"/>
      <c r="D1718" s="1"/>
      <c r="E1718" s="1"/>
      <c r="F1718" s="1"/>
      <c r="G1718" s="1"/>
      <c r="H1718" s="1"/>
      <c r="L1718" s="1"/>
      <c r="M1718" s="1"/>
      <c r="N1718" s="35"/>
    </row>
    <row r="1719" spans="1:14" ht="12.75">
      <c r="A1719" s="15"/>
      <c r="B1719" s="23"/>
      <c r="C1719" s="11"/>
      <c r="D1719" s="1"/>
      <c r="E1719" s="1"/>
      <c r="F1719" s="1"/>
      <c r="G1719" s="1"/>
      <c r="H1719" s="1"/>
      <c r="L1719" s="1"/>
      <c r="M1719" s="1"/>
      <c r="N1719" s="35"/>
    </row>
    <row r="1720" spans="1:14" ht="12.75">
      <c r="A1720" s="15"/>
      <c r="B1720" s="23"/>
      <c r="C1720" s="11"/>
      <c r="D1720" s="1"/>
      <c r="E1720" s="1"/>
      <c r="F1720" s="1"/>
      <c r="G1720" s="1"/>
      <c r="H1720" s="1"/>
      <c r="L1720" s="1"/>
      <c r="M1720" s="1"/>
      <c r="N1720" s="35"/>
    </row>
    <row r="1721" spans="1:14" ht="12.75">
      <c r="A1721" s="15"/>
      <c r="B1721" s="23"/>
      <c r="C1721" s="11"/>
      <c r="D1721" s="1"/>
      <c r="E1721" s="1"/>
      <c r="F1721" s="1"/>
      <c r="G1721" s="1"/>
      <c r="H1721" s="1"/>
      <c r="L1721" s="1"/>
      <c r="M1721" s="1"/>
      <c r="N1721" s="35"/>
    </row>
    <row r="1722" spans="1:14" ht="12.75">
      <c r="A1722" s="15"/>
      <c r="B1722" s="23"/>
      <c r="C1722" s="11"/>
      <c r="D1722" s="1"/>
      <c r="E1722" s="1"/>
      <c r="F1722" s="1"/>
      <c r="G1722" s="1"/>
      <c r="H1722" s="1"/>
      <c r="L1722" s="1"/>
      <c r="M1722" s="1"/>
      <c r="N1722" s="35"/>
    </row>
    <row r="1723" spans="1:14" ht="12.75">
      <c r="A1723" s="15"/>
      <c r="B1723" s="23"/>
      <c r="C1723" s="11"/>
      <c r="D1723" s="1"/>
      <c r="E1723" s="1"/>
      <c r="F1723" s="1"/>
      <c r="G1723" s="1"/>
      <c r="H1723" s="1"/>
      <c r="L1723" s="1"/>
      <c r="M1723" s="1"/>
      <c r="N1723" s="35"/>
    </row>
    <row r="1724" spans="1:14" ht="12.75">
      <c r="A1724" s="15"/>
      <c r="B1724" s="23"/>
      <c r="C1724" s="11"/>
      <c r="D1724" s="1"/>
      <c r="E1724" s="1"/>
      <c r="F1724" s="1"/>
      <c r="G1724" s="1"/>
      <c r="H1724" s="1"/>
      <c r="L1724" s="1"/>
      <c r="M1724" s="1"/>
      <c r="N1724" s="35"/>
    </row>
    <row r="1725" spans="1:14" ht="12.75">
      <c r="A1725" s="15"/>
      <c r="B1725" s="23"/>
      <c r="C1725" s="11"/>
      <c r="D1725" s="1"/>
      <c r="E1725" s="1"/>
      <c r="F1725" s="1"/>
      <c r="G1725" s="1"/>
      <c r="H1725" s="1"/>
      <c r="L1725" s="1"/>
      <c r="M1725" s="1"/>
      <c r="N1725" s="35"/>
    </row>
    <row r="1726" spans="1:14" ht="12.75">
      <c r="A1726" s="15"/>
      <c r="B1726" s="23"/>
      <c r="C1726" s="11"/>
      <c r="D1726" s="1"/>
      <c r="E1726" s="1"/>
      <c r="F1726" s="1"/>
      <c r="G1726" s="1"/>
      <c r="H1726" s="1"/>
      <c r="L1726" s="1"/>
      <c r="M1726" s="1"/>
      <c r="N1726" s="35"/>
    </row>
    <row r="1727" spans="1:14" ht="12.75">
      <c r="A1727" s="15"/>
      <c r="B1727" s="23"/>
      <c r="C1727" s="11"/>
      <c r="D1727" s="1"/>
      <c r="E1727" s="1"/>
      <c r="F1727" s="1"/>
      <c r="G1727" s="1"/>
      <c r="H1727" s="1"/>
      <c r="L1727" s="1"/>
      <c r="M1727" s="1"/>
      <c r="N1727" s="35"/>
    </row>
    <row r="1728" spans="1:14" ht="12.75">
      <c r="A1728" s="15"/>
      <c r="B1728" s="23"/>
      <c r="C1728" s="11"/>
      <c r="D1728" s="1"/>
      <c r="E1728" s="1"/>
      <c r="F1728" s="1"/>
      <c r="G1728" s="1"/>
      <c r="H1728" s="1"/>
      <c r="L1728" s="1"/>
      <c r="M1728" s="1"/>
      <c r="N1728" s="35"/>
    </row>
    <row r="1729" spans="1:14" ht="12.75">
      <c r="A1729" s="15"/>
      <c r="B1729" s="23"/>
      <c r="C1729" s="11"/>
      <c r="D1729" s="1"/>
      <c r="E1729" s="1"/>
      <c r="F1729" s="1"/>
      <c r="G1729" s="1"/>
      <c r="H1729" s="1"/>
      <c r="L1729" s="1"/>
      <c r="M1729" s="1"/>
      <c r="N1729" s="35"/>
    </row>
    <row r="1730" spans="1:14" ht="12.75">
      <c r="A1730" s="15"/>
      <c r="B1730" s="23"/>
      <c r="C1730" s="11"/>
      <c r="D1730" s="1"/>
      <c r="E1730" s="1"/>
      <c r="F1730" s="1"/>
      <c r="G1730" s="1"/>
      <c r="H1730" s="1"/>
      <c r="L1730" s="1"/>
      <c r="M1730" s="1"/>
      <c r="N1730" s="35"/>
    </row>
    <row r="1731" spans="1:14" ht="12.75">
      <c r="A1731" s="15"/>
      <c r="B1731" s="23"/>
      <c r="C1731" s="11"/>
      <c r="D1731" s="1"/>
      <c r="E1731" s="1"/>
      <c r="F1731" s="1"/>
      <c r="G1731" s="1"/>
      <c r="H1731" s="1"/>
      <c r="L1731" s="1"/>
      <c r="M1731" s="1"/>
      <c r="N1731" s="35"/>
    </row>
    <row r="1732" spans="1:14" ht="12.75">
      <c r="A1732" s="15"/>
      <c r="B1732" s="23"/>
      <c r="C1732" s="11"/>
      <c r="D1732" s="1"/>
      <c r="E1732" s="1"/>
      <c r="F1732" s="1"/>
      <c r="G1732" s="1"/>
      <c r="H1732" s="1"/>
      <c r="L1732" s="1"/>
      <c r="M1732" s="1"/>
      <c r="N1732" s="35"/>
    </row>
    <row r="1733" spans="1:14" ht="12.75">
      <c r="A1733" s="15"/>
      <c r="B1733" s="23"/>
      <c r="C1733" s="11"/>
      <c r="D1733" s="1"/>
      <c r="E1733" s="1"/>
      <c r="F1733" s="1"/>
      <c r="G1733" s="1"/>
      <c r="H1733" s="1"/>
      <c r="L1733" s="1"/>
      <c r="M1733" s="1"/>
      <c r="N1733" s="35"/>
    </row>
    <row r="1734" spans="1:14" ht="12.75">
      <c r="A1734" s="15"/>
      <c r="B1734" s="23"/>
      <c r="C1734" s="11"/>
      <c r="D1734" s="1"/>
      <c r="E1734" s="1"/>
      <c r="F1734" s="1"/>
      <c r="G1734" s="1"/>
      <c r="H1734" s="1"/>
      <c r="L1734" s="1"/>
      <c r="M1734" s="1"/>
      <c r="N1734" s="35"/>
    </row>
    <row r="1735" spans="1:14" ht="12.75">
      <c r="A1735" s="15"/>
      <c r="B1735" s="23"/>
      <c r="C1735" s="11"/>
      <c r="D1735" s="1"/>
      <c r="E1735" s="1"/>
      <c r="F1735" s="1"/>
      <c r="G1735" s="1"/>
      <c r="H1735" s="1"/>
      <c r="L1735" s="1"/>
      <c r="M1735" s="1"/>
      <c r="N1735" s="35"/>
    </row>
    <row r="1736" spans="1:14" ht="12.75">
      <c r="A1736" s="15"/>
      <c r="B1736" s="23"/>
      <c r="C1736" s="11"/>
      <c r="D1736" s="1"/>
      <c r="E1736" s="1"/>
      <c r="F1736" s="1"/>
      <c r="G1736" s="1"/>
      <c r="H1736" s="1"/>
      <c r="L1736" s="1"/>
      <c r="M1736" s="1"/>
      <c r="N1736" s="35"/>
    </row>
    <row r="1737" spans="1:14" ht="12.75">
      <c r="A1737" s="15"/>
      <c r="B1737" s="23"/>
      <c r="C1737" s="11"/>
      <c r="D1737" s="1"/>
      <c r="E1737" s="1"/>
      <c r="F1737" s="1"/>
      <c r="G1737" s="1"/>
      <c r="H1737" s="1"/>
      <c r="L1737" s="1"/>
      <c r="M1737" s="1"/>
      <c r="N1737" s="35"/>
    </row>
    <row r="1738" spans="1:14" ht="12.75">
      <c r="A1738" s="15"/>
      <c r="B1738" s="23"/>
      <c r="C1738" s="11"/>
      <c r="D1738" s="1"/>
      <c r="E1738" s="1"/>
      <c r="F1738" s="1"/>
      <c r="G1738" s="1"/>
      <c r="H1738" s="1"/>
      <c r="L1738" s="1"/>
      <c r="M1738" s="1"/>
      <c r="N1738" s="35"/>
    </row>
    <row r="1739" spans="1:14" ht="12.75">
      <c r="A1739" s="15"/>
      <c r="B1739" s="23"/>
      <c r="C1739" s="11"/>
      <c r="D1739" s="1"/>
      <c r="E1739" s="1"/>
      <c r="F1739" s="1"/>
      <c r="G1739" s="1"/>
      <c r="H1739" s="1"/>
      <c r="L1739" s="1"/>
      <c r="M1739" s="1"/>
      <c r="N1739" s="35"/>
    </row>
    <row r="1740" spans="1:14" ht="12.75">
      <c r="A1740" s="15"/>
      <c r="B1740" s="23"/>
      <c r="C1740" s="11"/>
      <c r="D1740" s="1"/>
      <c r="E1740" s="1"/>
      <c r="F1740" s="1"/>
      <c r="G1740" s="1"/>
      <c r="H1740" s="1"/>
      <c r="L1740" s="1"/>
      <c r="M1740" s="1"/>
      <c r="N1740" s="35"/>
    </row>
    <row r="1741" spans="1:14" ht="12.75">
      <c r="A1741" s="15"/>
      <c r="B1741" s="23"/>
      <c r="C1741" s="11"/>
      <c r="D1741" s="1"/>
      <c r="E1741" s="1"/>
      <c r="F1741" s="1"/>
      <c r="G1741" s="1"/>
      <c r="H1741" s="1"/>
      <c r="L1741" s="1"/>
      <c r="M1741" s="1"/>
      <c r="N1741" s="35"/>
    </row>
    <row r="1742" spans="1:14" ht="12.75">
      <c r="A1742" s="15"/>
      <c r="B1742" s="23"/>
      <c r="C1742" s="11"/>
      <c r="D1742" s="1"/>
      <c r="E1742" s="1"/>
      <c r="F1742" s="1"/>
      <c r="G1742" s="1"/>
      <c r="H1742" s="1"/>
      <c r="L1742" s="1"/>
      <c r="M1742" s="1"/>
      <c r="N1742" s="35"/>
    </row>
    <row r="1743" spans="1:14" ht="12.75">
      <c r="A1743" s="15"/>
      <c r="B1743" s="23"/>
      <c r="C1743" s="11"/>
      <c r="D1743" s="1"/>
      <c r="E1743" s="1"/>
      <c r="F1743" s="1"/>
      <c r="G1743" s="1"/>
      <c r="H1743" s="1"/>
      <c r="L1743" s="1"/>
      <c r="M1743" s="1"/>
      <c r="N1743" s="35"/>
    </row>
    <row r="1744" spans="1:14" ht="12.75">
      <c r="A1744" s="15"/>
      <c r="B1744" s="23"/>
      <c r="C1744" s="11"/>
      <c r="D1744" s="1"/>
      <c r="E1744" s="1"/>
      <c r="F1744" s="1"/>
      <c r="G1744" s="1"/>
      <c r="H1744" s="1"/>
      <c r="L1744" s="1"/>
      <c r="M1744" s="1"/>
      <c r="N1744" s="35"/>
    </row>
    <row r="1745" spans="1:14" ht="12.75">
      <c r="A1745" s="15"/>
      <c r="B1745" s="23"/>
      <c r="C1745" s="11"/>
      <c r="D1745" s="1"/>
      <c r="E1745" s="1"/>
      <c r="F1745" s="1"/>
      <c r="G1745" s="1"/>
      <c r="H1745" s="1"/>
      <c r="L1745" s="1"/>
      <c r="M1745" s="1"/>
      <c r="N1745" s="35"/>
    </row>
    <row r="1746" spans="1:14" ht="12.75">
      <c r="A1746" s="15"/>
      <c r="B1746" s="23"/>
      <c r="C1746" s="11"/>
      <c r="D1746" s="1"/>
      <c r="E1746" s="1"/>
      <c r="F1746" s="1"/>
      <c r="G1746" s="1"/>
      <c r="H1746" s="1"/>
      <c r="L1746" s="1"/>
      <c r="M1746" s="1"/>
      <c r="N1746" s="35"/>
    </row>
    <row r="1747" spans="1:14" ht="12.75">
      <c r="A1747" s="15"/>
      <c r="B1747" s="23"/>
      <c r="C1747" s="11"/>
      <c r="D1747" s="1"/>
      <c r="E1747" s="1"/>
      <c r="F1747" s="1"/>
      <c r="G1747" s="1"/>
      <c r="H1747" s="1"/>
      <c r="L1747" s="1"/>
      <c r="M1747" s="1"/>
      <c r="N1747" s="35"/>
    </row>
    <row r="1748" spans="1:14" ht="12.75">
      <c r="A1748" s="15"/>
      <c r="B1748" s="23"/>
      <c r="C1748" s="11"/>
      <c r="D1748" s="1"/>
      <c r="E1748" s="1"/>
      <c r="F1748" s="1"/>
      <c r="G1748" s="1"/>
      <c r="H1748" s="1"/>
      <c r="L1748" s="1"/>
      <c r="M1748" s="1"/>
      <c r="N1748" s="35"/>
    </row>
    <row r="1749" spans="1:14" ht="12.75">
      <c r="A1749" s="15"/>
      <c r="B1749" s="23"/>
      <c r="C1749" s="11"/>
      <c r="D1749" s="1"/>
      <c r="E1749" s="1"/>
      <c r="F1749" s="1"/>
      <c r="G1749" s="1"/>
      <c r="H1749" s="1"/>
      <c r="L1749" s="1"/>
      <c r="M1749" s="1"/>
      <c r="N1749" s="35"/>
    </row>
    <row r="1750" spans="1:14" ht="12.75">
      <c r="A1750" s="15"/>
      <c r="B1750" s="23"/>
      <c r="C1750" s="11"/>
      <c r="D1750" s="1"/>
      <c r="E1750" s="1"/>
      <c r="F1750" s="1"/>
      <c r="G1750" s="1"/>
      <c r="H1750" s="1"/>
      <c r="L1750" s="1"/>
      <c r="M1750" s="1"/>
      <c r="N1750" s="35"/>
    </row>
    <row r="1751" spans="1:14" ht="12.75">
      <c r="A1751" s="15"/>
      <c r="B1751" s="23"/>
      <c r="C1751" s="11"/>
      <c r="D1751" s="1"/>
      <c r="E1751" s="1"/>
      <c r="F1751" s="1"/>
      <c r="G1751" s="1"/>
      <c r="H1751" s="1"/>
      <c r="L1751" s="1"/>
      <c r="M1751" s="1"/>
      <c r="N1751" s="35"/>
    </row>
    <row r="1752" spans="1:14" ht="12.75">
      <c r="A1752" s="15"/>
      <c r="B1752" s="23"/>
      <c r="C1752" s="11"/>
      <c r="D1752" s="1"/>
      <c r="E1752" s="1"/>
      <c r="F1752" s="1"/>
      <c r="G1752" s="1"/>
      <c r="H1752" s="1"/>
      <c r="L1752" s="1"/>
      <c r="M1752" s="1"/>
      <c r="N1752" s="35"/>
    </row>
    <row r="1753" spans="1:14" ht="12.75">
      <c r="A1753" s="15"/>
      <c r="B1753" s="23"/>
      <c r="C1753" s="11"/>
      <c r="D1753" s="1"/>
      <c r="E1753" s="1"/>
      <c r="F1753" s="1"/>
      <c r="G1753" s="1"/>
      <c r="H1753" s="1"/>
      <c r="L1753" s="1"/>
      <c r="M1753" s="1"/>
      <c r="N1753" s="35"/>
    </row>
    <row r="1754" spans="1:14" ht="12.75">
      <c r="A1754" s="15"/>
      <c r="B1754" s="23"/>
      <c r="C1754" s="11"/>
      <c r="D1754" s="1"/>
      <c r="E1754" s="1"/>
      <c r="F1754" s="1"/>
      <c r="G1754" s="1"/>
      <c r="H1754" s="1"/>
      <c r="L1754" s="1"/>
      <c r="M1754" s="1"/>
      <c r="N1754" s="35"/>
    </row>
    <row r="1755" spans="1:14" ht="12.75">
      <c r="A1755" s="15"/>
      <c r="B1755" s="23"/>
      <c r="C1755" s="11"/>
      <c r="D1755" s="1"/>
      <c r="E1755" s="1"/>
      <c r="F1755" s="1"/>
      <c r="G1755" s="1"/>
      <c r="H1755" s="1"/>
      <c r="L1755" s="1"/>
      <c r="M1755" s="1"/>
      <c r="N1755" s="35"/>
    </row>
    <row r="1756" spans="1:14" ht="12.75">
      <c r="A1756" s="15"/>
      <c r="B1756" s="23"/>
      <c r="C1756" s="11"/>
      <c r="D1756" s="1"/>
      <c r="E1756" s="1"/>
      <c r="F1756" s="1"/>
      <c r="G1756" s="1"/>
      <c r="H1756" s="1"/>
      <c r="L1756" s="1"/>
      <c r="M1756" s="1"/>
      <c r="N1756" s="35"/>
    </row>
    <row r="1757" spans="1:14" ht="12.75">
      <c r="A1757" s="15"/>
      <c r="B1757" s="23"/>
      <c r="C1757" s="11"/>
      <c r="D1757" s="1"/>
      <c r="E1757" s="1"/>
      <c r="F1757" s="1"/>
      <c r="G1757" s="1"/>
      <c r="H1757" s="1"/>
      <c r="L1757" s="1"/>
      <c r="M1757" s="1"/>
      <c r="N1757" s="35"/>
    </row>
    <row r="1758" spans="1:14" ht="12.75">
      <c r="A1758" s="15"/>
      <c r="B1758" s="23"/>
      <c r="C1758" s="11"/>
      <c r="D1758" s="1"/>
      <c r="E1758" s="1"/>
      <c r="F1758" s="1"/>
      <c r="G1758" s="1"/>
      <c r="H1758" s="1"/>
      <c r="L1758" s="1"/>
      <c r="M1758" s="1"/>
      <c r="N1758" s="35"/>
    </row>
    <row r="1759" spans="1:14" ht="12.75">
      <c r="A1759" s="15"/>
      <c r="B1759" s="23"/>
      <c r="C1759" s="11"/>
      <c r="D1759" s="1"/>
      <c r="E1759" s="1"/>
      <c r="F1759" s="1"/>
      <c r="G1759" s="1"/>
      <c r="H1759" s="1"/>
      <c r="L1759" s="1"/>
      <c r="M1759" s="1"/>
      <c r="N1759" s="35"/>
    </row>
    <row r="1760" spans="1:14" ht="12.75">
      <c r="A1760" s="15"/>
      <c r="B1760" s="23"/>
      <c r="C1760" s="11"/>
      <c r="D1760" s="1"/>
      <c r="E1760" s="1"/>
      <c r="F1760" s="1"/>
      <c r="G1760" s="1"/>
      <c r="H1760" s="1"/>
      <c r="L1760" s="1"/>
      <c r="M1760" s="1"/>
      <c r="N1760" s="35"/>
    </row>
    <row r="1761" spans="1:14" ht="12.75">
      <c r="A1761" s="15"/>
      <c r="B1761" s="23"/>
      <c r="C1761" s="11"/>
      <c r="D1761" s="1"/>
      <c r="E1761" s="1"/>
      <c r="F1761" s="1"/>
      <c r="G1761" s="1"/>
      <c r="H1761" s="1"/>
      <c r="L1761" s="1"/>
      <c r="M1761" s="1"/>
      <c r="N1761" s="35"/>
    </row>
    <row r="1762" spans="1:14" ht="12.75">
      <c r="A1762" s="15"/>
      <c r="B1762" s="23"/>
      <c r="C1762" s="11"/>
      <c r="D1762" s="1"/>
      <c r="E1762" s="1"/>
      <c r="F1762" s="1"/>
      <c r="G1762" s="1"/>
      <c r="H1762" s="1"/>
      <c r="L1762" s="1"/>
      <c r="M1762" s="1"/>
      <c r="N1762" s="35"/>
    </row>
    <row r="1763" spans="1:14" ht="12.75">
      <c r="A1763" s="15"/>
      <c r="B1763" s="23"/>
      <c r="C1763" s="11"/>
      <c r="D1763" s="1"/>
      <c r="E1763" s="1"/>
      <c r="F1763" s="1"/>
      <c r="G1763" s="1"/>
      <c r="H1763" s="1"/>
      <c r="L1763" s="1"/>
      <c r="M1763" s="1"/>
      <c r="N1763" s="35"/>
    </row>
    <row r="1764" spans="1:14" ht="12.75">
      <c r="A1764" s="15"/>
      <c r="B1764" s="23"/>
      <c r="C1764" s="11"/>
      <c r="D1764" s="1"/>
      <c r="E1764" s="1"/>
      <c r="F1764" s="1"/>
      <c r="G1764" s="1"/>
      <c r="H1764" s="1"/>
      <c r="L1764" s="1"/>
      <c r="M1764" s="1"/>
      <c r="N1764" s="35"/>
    </row>
    <row r="1765" spans="1:14" ht="12.75">
      <c r="A1765" s="15"/>
      <c r="B1765" s="23"/>
      <c r="C1765" s="11"/>
      <c r="D1765" s="1"/>
      <c r="E1765" s="1"/>
      <c r="F1765" s="1"/>
      <c r="G1765" s="1"/>
      <c r="H1765" s="1"/>
      <c r="L1765" s="1"/>
      <c r="M1765" s="1"/>
      <c r="N1765" s="35"/>
    </row>
    <row r="1766" spans="1:14" ht="12.75">
      <c r="A1766" s="15"/>
      <c r="B1766" s="23"/>
      <c r="C1766" s="11"/>
      <c r="D1766" s="1"/>
      <c r="E1766" s="1"/>
      <c r="F1766" s="1"/>
      <c r="G1766" s="1"/>
      <c r="H1766" s="1"/>
      <c r="L1766" s="1"/>
      <c r="M1766" s="1"/>
      <c r="N1766" s="35"/>
    </row>
    <row r="1767" spans="1:14" ht="12.75">
      <c r="A1767" s="15"/>
      <c r="B1767" s="23"/>
      <c r="C1767" s="11"/>
      <c r="D1767" s="1"/>
      <c r="E1767" s="1"/>
      <c r="F1767" s="1"/>
      <c r="G1767" s="1"/>
      <c r="H1767" s="1"/>
      <c r="L1767" s="1"/>
      <c r="M1767" s="1"/>
      <c r="N1767" s="35"/>
    </row>
    <row r="1768" spans="1:14" ht="12.75">
      <c r="A1768" s="15"/>
      <c r="B1768" s="23"/>
      <c r="C1768" s="11"/>
      <c r="D1768" s="1"/>
      <c r="E1768" s="1"/>
      <c r="F1768" s="1"/>
      <c r="G1768" s="1"/>
      <c r="H1768" s="1"/>
      <c r="L1768" s="1"/>
      <c r="M1768" s="1"/>
      <c r="N1768" s="35"/>
    </row>
    <row r="1769" spans="1:14" ht="12.75">
      <c r="A1769" s="15"/>
      <c r="B1769" s="23"/>
      <c r="C1769" s="11"/>
      <c r="D1769" s="1"/>
      <c r="E1769" s="1"/>
      <c r="F1769" s="1"/>
      <c r="G1769" s="1"/>
      <c r="H1769" s="1"/>
      <c r="L1769" s="1"/>
      <c r="M1769" s="1"/>
      <c r="N1769" s="35"/>
    </row>
    <row r="1770" spans="1:14" ht="12.75">
      <c r="A1770" s="15"/>
      <c r="B1770" s="23"/>
      <c r="C1770" s="11"/>
      <c r="D1770" s="1"/>
      <c r="E1770" s="1"/>
      <c r="F1770" s="1"/>
      <c r="G1770" s="1"/>
      <c r="H1770" s="1"/>
      <c r="L1770" s="1"/>
      <c r="M1770" s="1"/>
      <c r="N1770" s="35"/>
    </row>
    <row r="1771" spans="1:14" ht="12.75">
      <c r="A1771" s="15"/>
      <c r="B1771" s="23"/>
      <c r="C1771" s="11"/>
      <c r="D1771" s="1"/>
      <c r="E1771" s="1"/>
      <c r="F1771" s="1"/>
      <c r="G1771" s="1"/>
      <c r="H1771" s="1"/>
      <c r="L1771" s="1"/>
      <c r="M1771" s="1"/>
      <c r="N1771" s="35"/>
    </row>
    <row r="1772" spans="1:14" ht="12.75">
      <c r="A1772" s="15"/>
      <c r="B1772" s="23"/>
      <c r="C1772" s="11"/>
      <c r="D1772" s="1"/>
      <c r="E1772" s="1"/>
      <c r="F1772" s="1"/>
      <c r="G1772" s="1"/>
      <c r="H1772" s="1"/>
      <c r="L1772" s="1"/>
      <c r="M1772" s="1"/>
      <c r="N1772" s="35"/>
    </row>
    <row r="1773" spans="1:14" ht="12.75">
      <c r="A1773" s="15"/>
      <c r="B1773" s="23"/>
      <c r="C1773" s="11"/>
      <c r="D1773" s="1"/>
      <c r="E1773" s="1"/>
      <c r="F1773" s="1"/>
      <c r="G1773" s="1"/>
      <c r="H1773" s="1"/>
      <c r="L1773" s="1"/>
      <c r="M1773" s="1"/>
      <c r="N1773" s="35"/>
    </row>
    <row r="1774" spans="1:14" ht="12.75">
      <c r="A1774" s="15"/>
      <c r="B1774" s="23"/>
      <c r="C1774" s="11"/>
      <c r="D1774" s="1"/>
      <c r="E1774" s="1"/>
      <c r="F1774" s="1"/>
      <c r="G1774" s="1"/>
      <c r="H1774" s="1"/>
      <c r="L1774" s="1"/>
      <c r="M1774" s="1"/>
      <c r="N1774" s="35"/>
    </row>
    <row r="1775" spans="1:14" ht="12.75">
      <c r="A1775" s="15"/>
      <c r="B1775" s="23"/>
      <c r="C1775" s="11"/>
      <c r="D1775" s="1"/>
      <c r="E1775" s="1"/>
      <c r="F1775" s="1"/>
      <c r="G1775" s="1"/>
      <c r="H1775" s="1"/>
      <c r="L1775" s="1"/>
      <c r="M1775" s="1"/>
      <c r="N1775" s="35"/>
    </row>
    <row r="1776" spans="1:14" ht="12.75">
      <c r="A1776" s="15"/>
      <c r="B1776" s="23"/>
      <c r="C1776" s="11"/>
      <c r="D1776" s="1"/>
      <c r="E1776" s="1"/>
      <c r="F1776" s="1"/>
      <c r="G1776" s="1"/>
      <c r="H1776" s="1"/>
      <c r="L1776" s="1"/>
      <c r="M1776" s="1"/>
      <c r="N1776" s="35"/>
    </row>
    <row r="1777" spans="1:14" ht="12.75">
      <c r="A1777" s="15"/>
      <c r="B1777" s="23"/>
      <c r="C1777" s="11"/>
      <c r="D1777" s="1"/>
      <c r="E1777" s="1"/>
      <c r="F1777" s="1"/>
      <c r="G1777" s="1"/>
      <c r="H1777" s="1"/>
      <c r="L1777" s="1"/>
      <c r="M1777" s="1"/>
      <c r="N1777" s="35"/>
    </row>
    <row r="1778" spans="1:14" ht="12.75">
      <c r="A1778" s="15"/>
      <c r="B1778" s="23"/>
      <c r="C1778" s="11"/>
      <c r="D1778" s="1"/>
      <c r="E1778" s="1"/>
      <c r="F1778" s="1"/>
      <c r="G1778" s="1"/>
      <c r="H1778" s="1"/>
      <c r="L1778" s="1"/>
      <c r="M1778" s="1"/>
      <c r="N1778" s="35"/>
    </row>
    <row r="1779" spans="1:14" ht="12.75">
      <c r="A1779" s="15"/>
      <c r="B1779" s="23"/>
      <c r="C1779" s="11"/>
      <c r="D1779" s="1"/>
      <c r="E1779" s="1"/>
      <c r="F1779" s="1"/>
      <c r="G1779" s="1"/>
      <c r="H1779" s="1"/>
      <c r="L1779" s="1"/>
      <c r="M1779" s="1"/>
      <c r="N1779" s="35"/>
    </row>
    <row r="1780" spans="1:14" ht="12.75">
      <c r="A1780" s="15"/>
      <c r="B1780" s="23"/>
      <c r="C1780" s="11"/>
      <c r="D1780" s="1"/>
      <c r="E1780" s="1"/>
      <c r="F1780" s="1"/>
      <c r="G1780" s="1"/>
      <c r="H1780" s="1"/>
      <c r="L1780" s="1"/>
      <c r="M1780" s="1"/>
      <c r="N1780" s="35"/>
    </row>
    <row r="1781" spans="1:14" ht="12.75">
      <c r="A1781" s="15"/>
      <c r="B1781" s="23"/>
      <c r="C1781" s="11"/>
      <c r="D1781" s="1"/>
      <c r="E1781" s="1"/>
      <c r="F1781" s="1"/>
      <c r="G1781" s="1"/>
      <c r="H1781" s="1"/>
      <c r="L1781" s="1"/>
      <c r="M1781" s="1"/>
      <c r="N1781" s="35"/>
    </row>
    <row r="1782" spans="1:14" ht="12.75">
      <c r="A1782" s="15"/>
      <c r="B1782" s="23"/>
      <c r="C1782" s="11"/>
      <c r="D1782" s="1"/>
      <c r="E1782" s="1"/>
      <c r="F1782" s="1"/>
      <c r="G1782" s="1"/>
      <c r="H1782" s="1"/>
      <c r="L1782" s="1"/>
      <c r="M1782" s="1"/>
      <c r="N1782" s="35"/>
    </row>
    <row r="1783" spans="1:14" ht="12.75">
      <c r="A1783" s="15"/>
      <c r="B1783" s="23"/>
      <c r="C1783" s="11"/>
      <c r="D1783" s="1"/>
      <c r="E1783" s="1"/>
      <c r="F1783" s="1"/>
      <c r="G1783" s="1"/>
      <c r="H1783" s="1"/>
      <c r="L1783" s="1"/>
      <c r="M1783" s="1"/>
      <c r="N1783" s="35"/>
    </row>
    <row r="1784" spans="1:14" ht="12.75">
      <c r="A1784" s="15"/>
      <c r="B1784" s="23"/>
      <c r="C1784" s="11"/>
      <c r="D1784" s="1"/>
      <c r="E1784" s="1"/>
      <c r="F1784" s="1"/>
      <c r="G1784" s="1"/>
      <c r="H1784" s="1"/>
      <c r="L1784" s="1"/>
      <c r="M1784" s="1"/>
      <c r="N1784" s="35"/>
    </row>
    <row r="1785" spans="1:14" ht="12.75">
      <c r="A1785" s="15"/>
      <c r="B1785" s="23"/>
      <c r="C1785" s="11"/>
      <c r="D1785" s="1"/>
      <c r="E1785" s="1"/>
      <c r="F1785" s="1"/>
      <c r="G1785" s="1"/>
      <c r="H1785" s="1"/>
      <c r="L1785" s="1"/>
      <c r="M1785" s="1"/>
      <c r="N1785" s="35"/>
    </row>
    <row r="1786" spans="1:14" ht="12.75">
      <c r="A1786" s="15"/>
      <c r="B1786" s="23"/>
      <c r="C1786" s="11"/>
      <c r="D1786" s="1"/>
      <c r="E1786" s="1"/>
      <c r="F1786" s="1"/>
      <c r="G1786" s="1"/>
      <c r="H1786" s="1"/>
      <c r="L1786" s="1"/>
      <c r="M1786" s="1"/>
      <c r="N1786" s="35"/>
    </row>
    <row r="1787" spans="1:14" ht="12.75">
      <c r="A1787" s="15"/>
      <c r="B1787" s="23"/>
      <c r="C1787" s="11"/>
      <c r="D1787" s="1"/>
      <c r="E1787" s="1"/>
      <c r="F1787" s="1"/>
      <c r="G1787" s="1"/>
      <c r="H1787" s="1"/>
      <c r="L1787" s="1"/>
      <c r="M1787" s="1"/>
      <c r="N1787" s="35"/>
    </row>
    <row r="1788" spans="1:14" ht="12.75">
      <c r="A1788" s="15"/>
      <c r="B1788" s="23"/>
      <c r="C1788" s="11"/>
      <c r="D1788" s="1"/>
      <c r="E1788" s="1"/>
      <c r="F1788" s="1"/>
      <c r="G1788" s="1"/>
      <c r="H1788" s="1"/>
      <c r="L1788" s="1"/>
      <c r="M1788" s="1"/>
      <c r="N1788" s="35"/>
    </row>
    <row r="1789" spans="1:14" ht="12.75">
      <c r="A1789" s="15"/>
      <c r="B1789" s="23"/>
      <c r="C1789" s="11"/>
      <c r="D1789" s="1"/>
      <c r="E1789" s="1"/>
      <c r="F1789" s="1"/>
      <c r="G1789" s="1"/>
      <c r="H1789" s="1"/>
      <c r="L1789" s="1"/>
      <c r="M1789" s="1"/>
      <c r="N1789" s="35"/>
    </row>
    <row r="1790" spans="1:14" ht="12.75">
      <c r="A1790" s="15"/>
      <c r="B1790" s="23"/>
      <c r="C1790" s="11"/>
      <c r="D1790" s="1"/>
      <c r="E1790" s="1"/>
      <c r="F1790" s="1"/>
      <c r="G1790" s="1"/>
      <c r="H1790" s="1"/>
      <c r="L1790" s="1"/>
      <c r="M1790" s="1"/>
      <c r="N1790" s="35"/>
    </row>
    <row r="1791" spans="1:14" ht="12.75">
      <c r="A1791" s="15"/>
      <c r="B1791" s="23"/>
      <c r="C1791" s="11"/>
      <c r="D1791" s="1"/>
      <c r="E1791" s="1"/>
      <c r="F1791" s="1"/>
      <c r="G1791" s="1"/>
      <c r="H1791" s="1"/>
      <c r="L1791" s="1"/>
      <c r="M1791" s="1"/>
      <c r="N1791" s="35"/>
    </row>
    <row r="1792" spans="1:14" ht="12.75">
      <c r="A1792" s="15"/>
      <c r="B1792" s="23"/>
      <c r="C1792" s="11"/>
      <c r="D1792" s="1"/>
      <c r="E1792" s="1"/>
      <c r="F1792" s="1"/>
      <c r="G1792" s="1"/>
      <c r="H1792" s="1"/>
      <c r="L1792" s="1"/>
      <c r="M1792" s="1"/>
      <c r="N1792" s="35"/>
    </row>
    <row r="1793" spans="1:14" ht="12.75">
      <c r="A1793" s="15"/>
      <c r="B1793" s="23"/>
      <c r="C1793" s="11"/>
      <c r="D1793" s="1"/>
      <c r="E1793" s="1"/>
      <c r="F1793" s="1"/>
      <c r="G1793" s="1"/>
      <c r="H1793" s="1"/>
      <c r="L1793" s="1"/>
      <c r="M1793" s="1"/>
      <c r="N1793" s="35"/>
    </row>
    <row r="1794" spans="1:14" ht="12.75">
      <c r="A1794" s="15"/>
      <c r="B1794" s="23"/>
      <c r="C1794" s="11"/>
      <c r="D1794" s="1"/>
      <c r="E1794" s="1"/>
      <c r="F1794" s="1"/>
      <c r="G1794" s="1"/>
      <c r="H1794" s="1"/>
      <c r="L1794" s="1"/>
      <c r="M1794" s="1"/>
      <c r="N1794" s="35"/>
    </row>
    <row r="1795" spans="1:14" ht="12.75">
      <c r="A1795" s="15"/>
      <c r="B1795" s="23"/>
      <c r="C1795" s="11"/>
      <c r="D1795" s="1"/>
      <c r="E1795" s="1"/>
      <c r="F1795" s="1"/>
      <c r="G1795" s="1"/>
      <c r="H1795" s="1"/>
      <c r="L1795" s="1"/>
      <c r="M1795" s="1"/>
      <c r="N1795" s="35"/>
    </row>
    <row r="1796" spans="1:14" ht="12.75">
      <c r="A1796" s="15"/>
      <c r="B1796" s="23"/>
      <c r="C1796" s="11"/>
      <c r="D1796" s="1"/>
      <c r="E1796" s="1"/>
      <c r="F1796" s="1"/>
      <c r="G1796" s="1"/>
      <c r="H1796" s="1"/>
      <c r="L1796" s="1"/>
      <c r="M1796" s="1"/>
      <c r="N1796" s="35"/>
    </row>
    <row r="1797" spans="1:14" ht="12.75">
      <c r="A1797" s="15"/>
      <c r="B1797" s="23"/>
      <c r="C1797" s="11"/>
      <c r="D1797" s="1"/>
      <c r="E1797" s="1"/>
      <c r="F1797" s="1"/>
      <c r="G1797" s="1"/>
      <c r="H1797" s="1"/>
      <c r="L1797" s="1"/>
      <c r="M1797" s="1"/>
      <c r="N1797" s="35"/>
    </row>
    <row r="1798" spans="1:14" ht="12.75">
      <c r="A1798" s="15"/>
      <c r="B1798" s="23"/>
      <c r="C1798" s="11"/>
      <c r="D1798" s="1"/>
      <c r="E1798" s="1"/>
      <c r="F1798" s="1"/>
      <c r="G1798" s="1"/>
      <c r="H1798" s="1"/>
      <c r="L1798" s="1"/>
      <c r="M1798" s="1"/>
      <c r="N1798" s="35"/>
    </row>
    <row r="1799" spans="1:14" ht="12.75">
      <c r="A1799" s="15"/>
      <c r="B1799" s="23"/>
      <c r="C1799" s="11"/>
      <c r="D1799" s="1"/>
      <c r="E1799" s="1"/>
      <c r="F1799" s="1"/>
      <c r="G1799" s="1"/>
      <c r="H1799" s="1"/>
      <c r="L1799" s="1"/>
      <c r="M1799" s="1"/>
      <c r="N1799" s="35"/>
    </row>
    <row r="1800" spans="1:14" ht="12.75">
      <c r="A1800" s="15"/>
      <c r="B1800" s="23"/>
      <c r="C1800" s="11"/>
      <c r="D1800" s="1"/>
      <c r="E1800" s="1"/>
      <c r="F1800" s="1"/>
      <c r="G1800" s="1"/>
      <c r="H1800" s="1"/>
      <c r="L1800" s="1"/>
      <c r="M1800" s="1"/>
      <c r="N1800" s="35"/>
    </row>
    <row r="1801" spans="1:14" ht="12.75">
      <c r="A1801" s="15"/>
      <c r="B1801" s="23"/>
      <c r="C1801" s="11"/>
      <c r="D1801" s="1"/>
      <c r="E1801" s="1"/>
      <c r="F1801" s="1"/>
      <c r="G1801" s="1"/>
      <c r="H1801" s="1"/>
      <c r="L1801" s="1"/>
      <c r="M1801" s="1"/>
      <c r="N1801" s="35"/>
    </row>
    <row r="1802" spans="1:14" ht="12.75">
      <c r="A1802" s="15"/>
      <c r="B1802" s="23"/>
      <c r="C1802" s="11"/>
      <c r="D1802" s="1"/>
      <c r="E1802" s="1"/>
      <c r="F1802" s="1"/>
      <c r="G1802" s="1"/>
      <c r="H1802" s="1"/>
      <c r="L1802" s="1"/>
      <c r="M1802" s="1"/>
      <c r="N1802" s="35"/>
    </row>
    <row r="1803" spans="1:14" ht="12.75">
      <c r="A1803" s="15"/>
      <c r="B1803" s="23"/>
      <c r="C1803" s="11"/>
      <c r="D1803" s="1"/>
      <c r="E1803" s="1"/>
      <c r="F1803" s="1"/>
      <c r="G1803" s="1"/>
      <c r="H1803" s="1"/>
      <c r="L1803" s="1"/>
      <c r="M1803" s="1"/>
      <c r="N1803" s="35"/>
    </row>
    <row r="1804" spans="1:14" ht="12.75">
      <c r="A1804" s="15"/>
      <c r="B1804" s="23"/>
      <c r="C1804" s="11"/>
      <c r="D1804" s="1"/>
      <c r="E1804" s="1"/>
      <c r="F1804" s="1"/>
      <c r="G1804" s="1"/>
      <c r="H1804" s="1"/>
      <c r="L1804" s="1"/>
      <c r="M1804" s="1"/>
      <c r="N1804" s="35"/>
    </row>
    <row r="1805" spans="1:14" ht="12.75">
      <c r="A1805" s="15"/>
      <c r="B1805" s="23"/>
      <c r="C1805" s="11"/>
      <c r="D1805" s="1"/>
      <c r="E1805" s="1"/>
      <c r="F1805" s="1"/>
      <c r="G1805" s="1"/>
      <c r="H1805" s="1"/>
      <c r="L1805" s="1"/>
      <c r="M1805" s="1"/>
      <c r="N1805" s="35"/>
    </row>
    <row r="1806" spans="1:14" ht="12.75">
      <c r="A1806" s="15"/>
      <c r="B1806" s="23"/>
      <c r="C1806" s="11"/>
      <c r="D1806" s="1"/>
      <c r="E1806" s="1"/>
      <c r="F1806" s="1"/>
      <c r="G1806" s="1"/>
      <c r="H1806" s="1"/>
      <c r="L1806" s="1"/>
      <c r="M1806" s="1"/>
      <c r="N1806" s="35"/>
    </row>
    <row r="1807" spans="1:14" ht="12.75">
      <c r="A1807" s="15"/>
      <c r="B1807" s="23"/>
      <c r="C1807" s="11"/>
      <c r="D1807" s="1"/>
      <c r="E1807" s="1"/>
      <c r="F1807" s="1"/>
      <c r="G1807" s="1"/>
      <c r="H1807" s="1"/>
      <c r="L1807" s="1"/>
      <c r="M1807" s="1"/>
      <c r="N1807" s="35"/>
    </row>
    <row r="1808" spans="1:14" ht="12.75">
      <c r="A1808" s="15"/>
      <c r="B1808" s="23"/>
      <c r="C1808" s="11"/>
      <c r="D1808" s="1"/>
      <c r="E1808" s="1"/>
      <c r="F1808" s="1"/>
      <c r="G1808" s="1"/>
      <c r="H1808" s="1"/>
      <c r="L1808" s="1"/>
      <c r="M1808" s="1"/>
      <c r="N1808" s="35"/>
    </row>
    <row r="1809" spans="1:14" ht="12.75">
      <c r="A1809" s="15"/>
      <c r="B1809" s="23"/>
      <c r="C1809" s="11"/>
      <c r="D1809" s="1"/>
      <c r="E1809" s="1"/>
      <c r="F1809" s="1"/>
      <c r="G1809" s="1"/>
      <c r="H1809" s="1"/>
      <c r="L1809" s="1"/>
      <c r="M1809" s="1"/>
      <c r="N1809" s="35"/>
    </row>
    <row r="1810" spans="1:14" ht="12.75">
      <c r="A1810" s="15"/>
      <c r="B1810" s="23"/>
      <c r="C1810" s="11"/>
      <c r="D1810" s="1"/>
      <c r="E1810" s="1"/>
      <c r="F1810" s="1"/>
      <c r="G1810" s="1"/>
      <c r="H1810" s="1"/>
      <c r="L1810" s="1"/>
      <c r="M1810" s="1"/>
      <c r="N1810" s="35"/>
    </row>
    <row r="1811" spans="1:14" ht="12.75">
      <c r="A1811" s="15"/>
      <c r="B1811" s="23"/>
      <c r="C1811" s="11"/>
      <c r="D1811" s="1"/>
      <c r="E1811" s="1"/>
      <c r="F1811" s="1"/>
      <c r="G1811" s="1"/>
      <c r="H1811" s="1"/>
      <c r="L1811" s="1"/>
      <c r="M1811" s="1"/>
      <c r="N1811" s="35"/>
    </row>
    <row r="1812" spans="1:14" ht="12.75">
      <c r="A1812" s="15"/>
      <c r="B1812" s="23"/>
      <c r="C1812" s="11"/>
      <c r="D1812" s="1"/>
      <c r="E1812" s="1"/>
      <c r="F1812" s="1"/>
      <c r="G1812" s="1"/>
      <c r="H1812" s="1"/>
      <c r="L1812" s="1"/>
      <c r="M1812" s="1"/>
      <c r="N1812" s="35"/>
    </row>
    <row r="1813" spans="1:14" ht="12.75">
      <c r="A1813" s="15"/>
      <c r="B1813" s="23"/>
      <c r="C1813" s="11"/>
      <c r="D1813" s="1"/>
      <c r="E1813" s="1"/>
      <c r="F1813" s="1"/>
      <c r="G1813" s="1"/>
      <c r="H1813" s="1"/>
      <c r="L1813" s="1"/>
      <c r="M1813" s="1"/>
      <c r="N1813" s="35"/>
    </row>
    <row r="1814" spans="1:14" ht="12.75">
      <c r="A1814" s="15"/>
      <c r="B1814" s="23"/>
      <c r="C1814" s="11"/>
      <c r="D1814" s="1"/>
      <c r="E1814" s="1"/>
      <c r="F1814" s="1"/>
      <c r="G1814" s="1"/>
      <c r="H1814" s="1"/>
      <c r="L1814" s="1"/>
      <c r="M1814" s="1"/>
      <c r="N1814" s="35"/>
    </row>
    <row r="1815" spans="1:14" ht="12.75">
      <c r="A1815" s="15"/>
      <c r="B1815" s="23"/>
      <c r="C1815" s="11"/>
      <c r="D1815" s="1"/>
      <c r="E1815" s="1"/>
      <c r="F1815" s="1"/>
      <c r="G1815" s="1"/>
      <c r="H1815" s="1"/>
      <c r="L1815" s="1"/>
      <c r="M1815" s="1"/>
      <c r="N1815" s="35"/>
    </row>
    <row r="1816" spans="1:14" ht="12.75">
      <c r="A1816" s="15"/>
      <c r="B1816" s="23"/>
      <c r="C1816" s="11"/>
      <c r="D1816" s="1"/>
      <c r="E1816" s="1"/>
      <c r="F1816" s="1"/>
      <c r="G1816" s="1"/>
      <c r="H1816" s="1"/>
      <c r="L1816" s="1"/>
      <c r="M1816" s="1"/>
      <c r="N1816" s="35"/>
    </row>
    <row r="1817" spans="1:14" ht="12.75">
      <c r="A1817" s="15"/>
      <c r="B1817" s="23"/>
      <c r="C1817" s="11"/>
      <c r="D1817" s="1"/>
      <c r="E1817" s="1"/>
      <c r="F1817" s="1"/>
      <c r="G1817" s="1"/>
      <c r="H1817" s="1"/>
      <c r="L1817" s="1"/>
      <c r="M1817" s="1"/>
      <c r="N1817" s="35"/>
    </row>
    <row r="1818" spans="1:14" ht="12.75">
      <c r="A1818" s="15"/>
      <c r="B1818" s="23"/>
      <c r="C1818" s="11"/>
      <c r="D1818" s="1"/>
      <c r="E1818" s="1"/>
      <c r="F1818" s="1"/>
      <c r="G1818" s="1"/>
      <c r="H1818" s="1"/>
      <c r="L1818" s="1"/>
      <c r="M1818" s="1"/>
      <c r="N1818" s="35"/>
    </row>
    <row r="1819" spans="1:14" ht="12.75">
      <c r="A1819" s="15"/>
      <c r="B1819" s="23"/>
      <c r="C1819" s="11"/>
      <c r="D1819" s="1"/>
      <c r="E1819" s="1"/>
      <c r="F1819" s="1"/>
      <c r="G1819" s="1"/>
      <c r="H1819" s="1"/>
      <c r="L1819" s="1"/>
      <c r="M1819" s="1"/>
      <c r="N1819" s="35"/>
    </row>
    <row r="1820" spans="1:14" ht="12.75">
      <c r="A1820" s="15"/>
      <c r="B1820" s="23"/>
      <c r="C1820" s="11"/>
      <c r="D1820" s="1"/>
      <c r="E1820" s="1"/>
      <c r="F1820" s="1"/>
      <c r="G1820" s="1"/>
      <c r="H1820" s="1"/>
      <c r="L1820" s="1"/>
      <c r="M1820" s="1"/>
      <c r="N1820" s="35"/>
    </row>
    <row r="1821" spans="1:14" ht="12.75">
      <c r="A1821" s="15"/>
      <c r="B1821" s="23"/>
      <c r="C1821" s="11"/>
      <c r="D1821" s="1"/>
      <c r="E1821" s="1"/>
      <c r="F1821" s="1"/>
      <c r="G1821" s="1"/>
      <c r="H1821" s="1"/>
      <c r="L1821" s="1"/>
      <c r="M1821" s="1"/>
      <c r="N1821" s="35"/>
    </row>
    <row r="1822" spans="1:14" ht="12.75">
      <c r="A1822" s="15"/>
      <c r="B1822" s="23"/>
      <c r="C1822" s="11"/>
      <c r="D1822" s="1"/>
      <c r="E1822" s="1"/>
      <c r="F1822" s="1"/>
      <c r="G1822" s="1"/>
      <c r="H1822" s="1"/>
      <c r="L1822" s="1"/>
      <c r="M1822" s="1"/>
      <c r="N1822" s="35"/>
    </row>
    <row r="1823" spans="1:14" ht="12.75">
      <c r="A1823" s="15"/>
      <c r="B1823" s="23"/>
      <c r="C1823" s="11"/>
      <c r="D1823" s="1"/>
      <c r="E1823" s="1"/>
      <c r="F1823" s="1"/>
      <c r="G1823" s="1"/>
      <c r="H1823" s="1"/>
      <c r="L1823" s="1"/>
      <c r="M1823" s="1"/>
      <c r="N1823" s="35"/>
    </row>
    <row r="1824" spans="1:14" ht="12.75">
      <c r="A1824" s="15"/>
      <c r="B1824" s="23"/>
      <c r="C1824" s="11"/>
      <c r="D1824" s="1"/>
      <c r="E1824" s="1"/>
      <c r="F1824" s="1"/>
      <c r="G1824" s="1"/>
      <c r="H1824" s="1"/>
      <c r="L1824" s="1"/>
      <c r="M1824" s="1"/>
      <c r="N1824" s="35"/>
    </row>
    <row r="1825" spans="1:14" ht="12.75">
      <c r="A1825" s="15"/>
      <c r="B1825" s="23"/>
      <c r="C1825" s="11"/>
      <c r="D1825" s="1"/>
      <c r="E1825" s="1"/>
      <c r="F1825" s="1"/>
      <c r="G1825" s="1"/>
      <c r="H1825" s="1"/>
      <c r="L1825" s="1"/>
      <c r="M1825" s="1"/>
      <c r="N1825" s="35"/>
    </row>
    <row r="1826" spans="1:14" ht="12.75">
      <c r="A1826" s="15"/>
      <c r="B1826" s="23"/>
      <c r="C1826" s="11"/>
      <c r="D1826" s="1"/>
      <c r="E1826" s="1"/>
      <c r="F1826" s="1"/>
      <c r="G1826" s="1"/>
      <c r="H1826" s="1"/>
      <c r="L1826" s="1"/>
      <c r="M1826" s="1"/>
      <c r="N1826" s="35"/>
    </row>
    <row r="1827" spans="1:14" ht="12.75">
      <c r="A1827" s="15"/>
      <c r="B1827" s="23"/>
      <c r="C1827" s="11"/>
      <c r="D1827" s="1"/>
      <c r="E1827" s="1"/>
      <c r="F1827" s="1"/>
      <c r="G1827" s="1"/>
      <c r="H1827" s="1"/>
      <c r="L1827" s="1"/>
      <c r="M1827" s="1"/>
      <c r="N1827" s="35"/>
    </row>
    <row r="1828" spans="1:14" ht="12.75">
      <c r="A1828" s="15"/>
      <c r="B1828" s="23"/>
      <c r="C1828" s="11"/>
      <c r="D1828" s="1"/>
      <c r="E1828" s="1"/>
      <c r="F1828" s="1"/>
      <c r="G1828" s="1"/>
      <c r="H1828" s="1"/>
      <c r="L1828" s="1"/>
      <c r="M1828" s="1"/>
      <c r="N1828" s="35"/>
    </row>
    <row r="1829" spans="1:14" ht="12.75">
      <c r="A1829" s="15"/>
      <c r="B1829" s="23"/>
      <c r="C1829" s="11"/>
      <c r="D1829" s="1"/>
      <c r="E1829" s="1"/>
      <c r="F1829" s="1"/>
      <c r="G1829" s="1"/>
      <c r="H1829" s="1"/>
      <c r="L1829" s="1"/>
      <c r="M1829" s="1"/>
      <c r="N1829" s="35"/>
    </row>
    <row r="1830" spans="1:14" ht="12.75">
      <c r="A1830" s="15"/>
      <c r="B1830" s="23"/>
      <c r="C1830" s="11"/>
      <c r="D1830" s="1"/>
      <c r="E1830" s="1"/>
      <c r="F1830" s="1"/>
      <c r="G1830" s="1"/>
      <c r="H1830" s="1"/>
      <c r="L1830" s="1"/>
      <c r="M1830" s="1"/>
      <c r="N1830" s="35"/>
    </row>
    <row r="1831" spans="1:14" ht="12.75">
      <c r="A1831" s="15"/>
      <c r="B1831" s="23"/>
      <c r="C1831" s="11"/>
      <c r="D1831" s="1"/>
      <c r="E1831" s="1"/>
      <c r="F1831" s="1"/>
      <c r="G1831" s="1"/>
      <c r="H1831" s="1"/>
      <c r="L1831" s="1"/>
      <c r="M1831" s="1"/>
      <c r="N1831" s="35"/>
    </row>
    <row r="1832" spans="1:14" ht="12.75">
      <c r="A1832" s="15"/>
      <c r="B1832" s="23"/>
      <c r="C1832" s="11"/>
      <c r="D1832" s="1"/>
      <c r="E1832" s="1"/>
      <c r="F1832" s="1"/>
      <c r="G1832" s="1"/>
      <c r="H1832" s="1"/>
      <c r="L1832" s="1"/>
      <c r="M1832" s="1"/>
      <c r="N1832" s="35"/>
    </row>
    <row r="1833" spans="1:14" ht="12.75">
      <c r="A1833" s="15"/>
      <c r="B1833" s="23"/>
      <c r="C1833" s="11"/>
      <c r="D1833" s="1"/>
      <c r="E1833" s="1"/>
      <c r="F1833" s="1"/>
      <c r="G1833" s="1"/>
      <c r="H1833" s="1"/>
      <c r="L1833" s="1"/>
      <c r="M1833" s="1"/>
      <c r="N1833" s="35"/>
    </row>
    <row r="1834" spans="1:14" ht="12.75">
      <c r="A1834" s="15"/>
      <c r="B1834" s="23"/>
      <c r="C1834" s="11"/>
      <c r="D1834" s="1"/>
      <c r="E1834" s="1"/>
      <c r="F1834" s="1"/>
      <c r="G1834" s="1"/>
      <c r="H1834" s="1"/>
      <c r="L1834" s="1"/>
      <c r="M1834" s="1"/>
      <c r="N1834" s="35"/>
    </row>
    <row r="1835" spans="1:14" ht="12.75">
      <c r="A1835" s="15"/>
      <c r="B1835" s="23"/>
      <c r="C1835" s="11"/>
      <c r="D1835" s="1"/>
      <c r="E1835" s="1"/>
      <c r="F1835" s="1"/>
      <c r="G1835" s="1"/>
      <c r="H1835" s="1"/>
      <c r="L1835" s="1"/>
      <c r="M1835" s="1"/>
      <c r="N1835" s="35"/>
    </row>
    <row r="1836" spans="1:14" ht="12.75">
      <c r="A1836" s="15"/>
      <c r="B1836" s="23"/>
      <c r="C1836" s="11"/>
      <c r="D1836" s="1"/>
      <c r="E1836" s="1"/>
      <c r="F1836" s="1"/>
      <c r="G1836" s="1"/>
      <c r="H1836" s="1"/>
      <c r="L1836" s="1"/>
      <c r="M1836" s="1"/>
      <c r="N1836" s="35"/>
    </row>
    <row r="1837" spans="1:14" ht="12.75">
      <c r="A1837" s="15"/>
      <c r="B1837" s="23"/>
      <c r="C1837" s="11"/>
      <c r="D1837" s="1"/>
      <c r="E1837" s="1"/>
      <c r="F1837" s="1"/>
      <c r="G1837" s="1"/>
      <c r="H1837" s="1"/>
      <c r="L1837" s="1"/>
      <c r="M1837" s="1"/>
      <c r="N1837" s="35"/>
    </row>
    <row r="1838" spans="1:14" ht="12.75">
      <c r="A1838" s="15"/>
      <c r="B1838" s="23"/>
      <c r="C1838" s="11"/>
      <c r="D1838" s="1"/>
      <c r="E1838" s="1"/>
      <c r="F1838" s="1"/>
      <c r="G1838" s="1"/>
      <c r="H1838" s="1"/>
      <c r="L1838" s="1"/>
      <c r="M1838" s="1"/>
      <c r="N1838" s="35"/>
    </row>
    <row r="1839" spans="1:14" ht="12.75">
      <c r="A1839" s="15"/>
      <c r="B1839" s="23"/>
      <c r="C1839" s="11"/>
      <c r="D1839" s="1"/>
      <c r="E1839" s="1"/>
      <c r="F1839" s="1"/>
      <c r="G1839" s="1"/>
      <c r="H1839" s="1"/>
      <c r="L1839" s="1"/>
      <c r="M1839" s="1"/>
      <c r="N1839" s="35"/>
    </row>
    <row r="1840" spans="1:14" ht="12.75">
      <c r="A1840" s="15"/>
      <c r="B1840" s="23"/>
      <c r="C1840" s="11"/>
      <c r="D1840" s="1"/>
      <c r="E1840" s="1"/>
      <c r="F1840" s="1"/>
      <c r="G1840" s="1"/>
      <c r="H1840" s="1"/>
      <c r="L1840" s="1"/>
      <c r="M1840" s="1"/>
      <c r="N1840" s="35"/>
    </row>
    <row r="1841" spans="1:14" ht="12.75">
      <c r="A1841" s="15"/>
      <c r="B1841" s="23"/>
      <c r="C1841" s="11"/>
      <c r="D1841" s="1"/>
      <c r="E1841" s="1"/>
      <c r="F1841" s="1"/>
      <c r="G1841" s="1"/>
      <c r="H1841" s="1"/>
      <c r="L1841" s="1"/>
      <c r="M1841" s="1"/>
      <c r="N1841" s="35"/>
    </row>
    <row r="1842" spans="1:14" ht="12.75">
      <c r="A1842" s="15"/>
      <c r="B1842" s="23"/>
      <c r="C1842" s="11"/>
      <c r="D1842" s="1"/>
      <c r="E1842" s="1"/>
      <c r="F1842" s="1"/>
      <c r="G1842" s="1"/>
      <c r="H1842" s="1"/>
      <c r="L1842" s="1"/>
      <c r="M1842" s="1"/>
      <c r="N1842" s="35"/>
    </row>
    <row r="1843" spans="1:14" ht="12.75">
      <c r="A1843" s="15"/>
      <c r="B1843" s="23"/>
      <c r="C1843" s="11"/>
      <c r="D1843" s="1"/>
      <c r="E1843" s="1"/>
      <c r="F1843" s="1"/>
      <c r="G1843" s="1"/>
      <c r="H1843" s="1"/>
      <c r="L1843" s="1"/>
      <c r="M1843" s="1"/>
      <c r="N1843" s="35"/>
    </row>
    <row r="1844" spans="1:14" ht="12.75">
      <c r="A1844" s="15"/>
      <c r="B1844" s="23"/>
      <c r="C1844" s="11"/>
      <c r="D1844" s="1"/>
      <c r="E1844" s="1"/>
      <c r="F1844" s="1"/>
      <c r="G1844" s="1"/>
      <c r="H1844" s="1"/>
      <c r="L1844" s="1"/>
      <c r="M1844" s="1"/>
      <c r="N1844" s="35"/>
    </row>
    <row r="1845" spans="1:14" ht="12.75">
      <c r="A1845" s="15"/>
      <c r="B1845" s="23"/>
      <c r="C1845" s="11"/>
      <c r="D1845" s="1"/>
      <c r="E1845" s="1"/>
      <c r="F1845" s="1"/>
      <c r="G1845" s="1"/>
      <c r="H1845" s="1"/>
      <c r="L1845" s="1"/>
      <c r="M1845" s="1"/>
      <c r="N1845" s="35"/>
    </row>
    <row r="1846" spans="1:14" ht="12.75">
      <c r="A1846" s="15"/>
      <c r="B1846" s="23"/>
      <c r="C1846" s="11"/>
      <c r="D1846" s="1"/>
      <c r="E1846" s="1"/>
      <c r="F1846" s="1"/>
      <c r="G1846" s="1"/>
      <c r="H1846" s="1"/>
      <c r="L1846" s="1"/>
      <c r="M1846" s="1"/>
      <c r="N1846" s="35"/>
    </row>
    <row r="1847" spans="1:14" ht="12.75">
      <c r="A1847" s="15"/>
      <c r="B1847" s="23"/>
      <c r="C1847" s="11"/>
      <c r="D1847" s="1"/>
      <c r="E1847" s="1"/>
      <c r="F1847" s="1"/>
      <c r="G1847" s="1"/>
      <c r="H1847" s="1"/>
      <c r="L1847" s="1"/>
      <c r="M1847" s="1"/>
      <c r="N1847" s="35"/>
    </row>
    <row r="1848" spans="1:14" ht="12.75">
      <c r="A1848" s="15"/>
      <c r="B1848" s="23"/>
      <c r="C1848" s="11"/>
      <c r="D1848" s="1"/>
      <c r="E1848" s="1"/>
      <c r="F1848" s="1"/>
      <c r="G1848" s="1"/>
      <c r="H1848" s="1"/>
      <c r="L1848" s="1"/>
      <c r="M1848" s="1"/>
      <c r="N1848" s="35"/>
    </row>
    <row r="1849" spans="1:14" ht="12.75">
      <c r="A1849" s="15"/>
      <c r="B1849" s="23"/>
      <c r="C1849" s="11"/>
      <c r="D1849" s="1"/>
      <c r="E1849" s="1"/>
      <c r="F1849" s="1"/>
      <c r="G1849" s="1"/>
      <c r="H1849" s="1"/>
      <c r="L1849" s="1"/>
      <c r="M1849" s="1"/>
      <c r="N1849" s="35"/>
    </row>
    <row r="1850" spans="1:14" ht="12.75">
      <c r="A1850" s="15"/>
      <c r="B1850" s="23"/>
      <c r="C1850" s="11"/>
      <c r="D1850" s="1"/>
      <c r="E1850" s="1"/>
      <c r="F1850" s="1"/>
      <c r="G1850" s="1"/>
      <c r="H1850" s="1"/>
      <c r="L1850" s="1"/>
      <c r="M1850" s="1"/>
      <c r="N1850" s="35"/>
    </row>
    <row r="1851" spans="1:14" ht="12.75">
      <c r="A1851" s="15"/>
      <c r="B1851" s="23"/>
      <c r="C1851" s="11"/>
      <c r="D1851" s="1"/>
      <c r="E1851" s="1"/>
      <c r="F1851" s="1"/>
      <c r="G1851" s="1"/>
      <c r="H1851" s="1"/>
      <c r="L1851" s="1"/>
      <c r="M1851" s="1"/>
      <c r="N1851" s="35"/>
    </row>
    <row r="1852" spans="1:14" ht="12.75">
      <c r="A1852" s="15"/>
      <c r="B1852" s="23"/>
      <c r="C1852" s="11"/>
      <c r="D1852" s="1"/>
      <c r="E1852" s="1"/>
      <c r="F1852" s="1"/>
      <c r="G1852" s="1"/>
      <c r="H1852" s="1"/>
      <c r="L1852" s="1"/>
      <c r="M1852" s="1"/>
      <c r="N1852" s="35"/>
    </row>
    <row r="1853" spans="1:14" ht="12.75">
      <c r="A1853" s="15"/>
      <c r="B1853" s="23"/>
      <c r="C1853" s="11"/>
      <c r="D1853" s="1"/>
      <c r="E1853" s="1"/>
      <c r="F1853" s="1"/>
      <c r="G1853" s="1"/>
      <c r="H1853" s="1"/>
      <c r="L1853" s="1"/>
      <c r="M1853" s="1"/>
      <c r="N1853" s="35"/>
    </row>
    <row r="1854" spans="1:14" ht="12.75">
      <c r="A1854" s="15"/>
      <c r="B1854" s="23"/>
      <c r="C1854" s="11"/>
      <c r="D1854" s="1"/>
      <c r="E1854" s="1"/>
      <c r="F1854" s="1"/>
      <c r="G1854" s="1"/>
      <c r="H1854" s="1"/>
      <c r="L1854" s="1"/>
      <c r="M1854" s="1"/>
      <c r="N1854" s="35"/>
    </row>
    <row r="1855" spans="1:14" ht="12.75">
      <c r="A1855" s="15"/>
      <c r="B1855" s="23"/>
      <c r="C1855" s="11"/>
      <c r="D1855" s="1"/>
      <c r="E1855" s="1"/>
      <c r="F1855" s="1"/>
      <c r="G1855" s="1"/>
      <c r="H1855" s="1"/>
      <c r="L1855" s="1"/>
      <c r="M1855" s="1"/>
      <c r="N1855" s="35"/>
    </row>
    <row r="1856" spans="1:14" ht="12.75">
      <c r="A1856" s="15"/>
      <c r="B1856" s="23"/>
      <c r="C1856" s="11"/>
      <c r="D1856" s="1"/>
      <c r="E1856" s="1"/>
      <c r="F1856" s="1"/>
      <c r="G1856" s="1"/>
      <c r="H1856" s="1"/>
      <c r="L1856" s="1"/>
      <c r="M1856" s="1"/>
      <c r="N1856" s="35"/>
    </row>
    <row r="1857" spans="1:14" ht="12.75">
      <c r="A1857" s="15"/>
      <c r="B1857" s="23"/>
      <c r="C1857" s="11"/>
      <c r="D1857" s="1"/>
      <c r="E1857" s="1"/>
      <c r="F1857" s="1"/>
      <c r="G1857" s="1"/>
      <c r="H1857" s="1"/>
      <c r="L1857" s="1"/>
      <c r="M1857" s="1"/>
      <c r="N1857" s="35"/>
    </row>
    <row r="1858" spans="1:14" ht="12.75">
      <c r="A1858" s="15"/>
      <c r="B1858" s="23"/>
      <c r="C1858" s="11"/>
      <c r="D1858" s="1"/>
      <c r="E1858" s="1"/>
      <c r="F1858" s="1"/>
      <c r="G1858" s="1"/>
      <c r="H1858" s="1"/>
      <c r="L1858" s="1"/>
      <c r="M1858" s="1"/>
      <c r="N1858" s="35"/>
    </row>
    <row r="1859" spans="1:14" ht="12.75">
      <c r="A1859" s="15"/>
      <c r="B1859" s="23"/>
      <c r="C1859" s="11"/>
      <c r="D1859" s="1"/>
      <c r="E1859" s="1"/>
      <c r="F1859" s="1"/>
      <c r="G1859" s="1"/>
      <c r="H1859" s="1"/>
      <c r="L1859" s="1"/>
      <c r="M1859" s="1"/>
      <c r="N1859" s="35"/>
    </row>
    <row r="1860" spans="1:14" ht="12.75">
      <c r="A1860" s="15"/>
      <c r="B1860" s="23"/>
      <c r="C1860" s="11"/>
      <c r="D1860" s="1"/>
      <c r="E1860" s="1"/>
      <c r="F1860" s="1"/>
      <c r="G1860" s="1"/>
      <c r="H1860" s="1"/>
      <c r="L1860" s="1"/>
      <c r="M1860" s="1"/>
      <c r="N1860" s="35"/>
    </row>
    <row r="1861" spans="1:14" ht="12.75">
      <c r="A1861" s="15"/>
      <c r="B1861" s="23"/>
      <c r="C1861" s="11"/>
      <c r="D1861" s="1"/>
      <c r="E1861" s="1"/>
      <c r="F1861" s="1"/>
      <c r="G1861" s="1"/>
      <c r="H1861" s="1"/>
      <c r="L1861" s="1"/>
      <c r="M1861" s="1"/>
      <c r="N1861" s="35"/>
    </row>
    <row r="1862" spans="1:14" ht="12.75">
      <c r="A1862" s="15"/>
      <c r="B1862" s="23"/>
      <c r="C1862" s="11"/>
      <c r="D1862" s="1"/>
      <c r="E1862" s="1"/>
      <c r="F1862" s="1"/>
      <c r="G1862" s="1"/>
      <c r="H1862" s="1"/>
      <c r="L1862" s="1"/>
      <c r="M1862" s="1"/>
      <c r="N1862" s="35"/>
    </row>
    <row r="1863" spans="1:14" ht="12.75">
      <c r="A1863" s="15"/>
      <c r="B1863" s="23"/>
      <c r="C1863" s="11"/>
      <c r="D1863" s="1"/>
      <c r="E1863" s="1"/>
      <c r="F1863" s="1"/>
      <c r="G1863" s="1"/>
      <c r="H1863" s="1"/>
      <c r="L1863" s="1"/>
      <c r="M1863" s="1"/>
      <c r="N1863" s="35"/>
    </row>
    <row r="1864" spans="1:14" ht="12.75">
      <c r="A1864" s="15"/>
      <c r="B1864" s="23"/>
      <c r="C1864" s="11"/>
      <c r="D1864" s="1"/>
      <c r="E1864" s="1"/>
      <c r="F1864" s="1"/>
      <c r="G1864" s="1"/>
      <c r="H1864" s="1"/>
      <c r="L1864" s="1"/>
      <c r="M1864" s="1"/>
      <c r="N1864" s="35"/>
    </row>
    <row r="1865" spans="1:14" ht="12.75">
      <c r="A1865" s="15"/>
      <c r="B1865" s="23"/>
      <c r="C1865" s="11"/>
      <c r="D1865" s="1"/>
      <c r="E1865" s="1"/>
      <c r="F1865" s="1"/>
      <c r="G1865" s="1"/>
      <c r="H1865" s="1"/>
      <c r="L1865" s="1"/>
      <c r="M1865" s="1"/>
      <c r="N1865" s="35"/>
    </row>
    <row r="1866" spans="1:14" ht="12.75">
      <c r="A1866" s="15"/>
      <c r="B1866" s="23"/>
      <c r="C1866" s="11"/>
      <c r="D1866" s="1"/>
      <c r="E1866" s="1"/>
      <c r="F1866" s="1"/>
      <c r="G1866" s="1"/>
      <c r="H1866" s="1"/>
      <c r="L1866" s="1"/>
      <c r="M1866" s="1"/>
      <c r="N1866" s="35"/>
    </row>
    <row r="1867" spans="1:14" ht="12.75">
      <c r="A1867" s="15"/>
      <c r="B1867" s="23"/>
      <c r="C1867" s="11"/>
      <c r="D1867" s="1"/>
      <c r="E1867" s="1"/>
      <c r="F1867" s="1"/>
      <c r="G1867" s="1"/>
      <c r="H1867" s="1"/>
      <c r="L1867" s="1"/>
      <c r="M1867" s="1"/>
      <c r="N1867" s="35"/>
    </row>
    <row r="1868" spans="1:14" ht="12.75">
      <c r="A1868" s="15"/>
      <c r="B1868" s="23"/>
      <c r="C1868" s="11"/>
      <c r="D1868" s="1"/>
      <c r="E1868" s="1"/>
      <c r="F1868" s="1"/>
      <c r="G1868" s="1"/>
      <c r="H1868" s="1"/>
      <c r="L1868" s="1"/>
      <c r="M1868" s="1"/>
      <c r="N1868" s="35"/>
    </row>
    <row r="1869" spans="1:14" ht="12.75">
      <c r="A1869" s="15"/>
      <c r="B1869" s="23"/>
      <c r="C1869" s="11"/>
      <c r="D1869" s="1"/>
      <c r="E1869" s="1"/>
      <c r="F1869" s="1"/>
      <c r="G1869" s="1"/>
      <c r="H1869" s="1"/>
      <c r="L1869" s="1"/>
      <c r="M1869" s="1"/>
      <c r="N1869" s="35"/>
    </row>
    <row r="1870" spans="1:14" ht="12.75">
      <c r="A1870" s="15"/>
      <c r="B1870" s="23"/>
      <c r="C1870" s="11"/>
      <c r="D1870" s="1"/>
      <c r="E1870" s="1"/>
      <c r="F1870" s="1"/>
      <c r="G1870" s="1"/>
      <c r="H1870" s="1"/>
      <c r="L1870" s="1"/>
      <c r="M1870" s="1"/>
      <c r="N1870" s="35"/>
    </row>
    <row r="1871" spans="1:14" ht="12.75">
      <c r="A1871" s="15"/>
      <c r="B1871" s="23"/>
      <c r="C1871" s="11"/>
      <c r="D1871" s="1"/>
      <c r="E1871" s="1"/>
      <c r="F1871" s="1"/>
      <c r="G1871" s="1"/>
      <c r="H1871" s="1"/>
      <c r="L1871" s="1"/>
      <c r="M1871" s="1"/>
      <c r="N1871" s="35"/>
    </row>
    <row r="1872" spans="1:14" ht="12.75">
      <c r="A1872" s="15"/>
      <c r="B1872" s="23"/>
      <c r="C1872" s="11"/>
      <c r="D1872" s="1"/>
      <c r="E1872" s="1"/>
      <c r="F1872" s="1"/>
      <c r="G1872" s="1"/>
      <c r="H1872" s="1"/>
      <c r="L1872" s="1"/>
      <c r="M1872" s="1"/>
      <c r="N1872" s="35"/>
    </row>
    <row r="1873" spans="1:14" ht="12.75">
      <c r="A1873" s="15"/>
      <c r="B1873" s="23"/>
      <c r="C1873" s="11"/>
      <c r="D1873" s="1"/>
      <c r="E1873" s="1"/>
      <c r="F1873" s="1"/>
      <c r="G1873" s="1"/>
      <c r="H1873" s="1"/>
      <c r="L1873" s="1"/>
      <c r="M1873" s="1"/>
      <c r="N1873" s="35"/>
    </row>
    <row r="1874" spans="1:14" ht="12.75">
      <c r="A1874" s="15"/>
      <c r="B1874" s="23"/>
      <c r="C1874" s="11"/>
      <c r="D1874" s="1"/>
      <c r="E1874" s="1"/>
      <c r="F1874" s="1"/>
      <c r="G1874" s="1"/>
      <c r="H1874" s="1"/>
      <c r="L1874" s="1"/>
      <c r="M1874" s="1"/>
      <c r="N1874" s="35"/>
    </row>
    <row r="1875" spans="1:14" ht="12.75">
      <c r="A1875" s="15"/>
      <c r="B1875" s="23"/>
      <c r="C1875" s="11"/>
      <c r="D1875" s="1"/>
      <c r="E1875" s="1"/>
      <c r="F1875" s="1"/>
      <c r="G1875" s="1"/>
      <c r="H1875" s="1"/>
      <c r="L1875" s="1"/>
      <c r="M1875" s="1"/>
      <c r="N1875" s="35"/>
    </row>
    <row r="1876" spans="1:14" ht="12.75">
      <c r="A1876" s="15"/>
      <c r="B1876" s="23"/>
      <c r="C1876" s="11"/>
      <c r="D1876" s="1"/>
      <c r="E1876" s="1"/>
      <c r="F1876" s="1"/>
      <c r="G1876" s="1"/>
      <c r="H1876" s="1"/>
      <c r="L1876" s="1"/>
      <c r="M1876" s="1"/>
      <c r="N1876" s="35"/>
    </row>
    <row r="1877" spans="1:14" ht="12.75">
      <c r="A1877" s="15"/>
      <c r="B1877" s="23"/>
      <c r="C1877" s="11"/>
      <c r="D1877" s="1"/>
      <c r="E1877" s="1"/>
      <c r="F1877" s="1"/>
      <c r="G1877" s="1"/>
      <c r="H1877" s="1"/>
      <c r="L1877" s="1"/>
      <c r="M1877" s="1"/>
      <c r="N1877" s="35"/>
    </row>
    <row r="1878" spans="1:14" ht="12.75">
      <c r="A1878" s="15"/>
      <c r="B1878" s="23"/>
      <c r="C1878" s="11"/>
      <c r="D1878" s="1"/>
      <c r="E1878" s="1"/>
      <c r="F1878" s="1"/>
      <c r="G1878" s="1"/>
      <c r="H1878" s="1"/>
      <c r="L1878" s="1"/>
      <c r="M1878" s="1"/>
      <c r="N1878" s="35"/>
    </row>
    <row r="1879" spans="1:14" ht="12.75">
      <c r="A1879" s="15"/>
      <c r="B1879" s="23"/>
      <c r="C1879" s="11"/>
      <c r="D1879" s="1"/>
      <c r="E1879" s="1"/>
      <c r="F1879" s="1"/>
      <c r="G1879" s="1"/>
      <c r="H1879" s="1"/>
      <c r="L1879" s="1"/>
      <c r="M1879" s="1"/>
      <c r="N1879" s="35"/>
    </row>
    <row r="1880" spans="1:14" ht="12.75">
      <c r="A1880" s="15"/>
      <c r="B1880" s="23"/>
      <c r="C1880" s="11"/>
      <c r="D1880" s="1"/>
      <c r="E1880" s="1"/>
      <c r="F1880" s="1"/>
      <c r="G1880" s="1"/>
      <c r="H1880" s="1"/>
      <c r="L1880" s="1"/>
      <c r="M1880" s="1"/>
      <c r="N1880" s="35"/>
    </row>
    <row r="1881" spans="1:14" ht="12.75">
      <c r="A1881" s="15"/>
      <c r="B1881" s="23"/>
      <c r="C1881" s="11"/>
      <c r="D1881" s="1"/>
      <c r="E1881" s="1"/>
      <c r="F1881" s="1"/>
      <c r="G1881" s="1"/>
      <c r="H1881" s="1"/>
      <c r="L1881" s="1"/>
      <c r="M1881" s="1"/>
      <c r="N1881" s="35"/>
    </row>
    <row r="1882" spans="1:14" ht="12.75">
      <c r="A1882" s="15"/>
      <c r="B1882" s="23"/>
      <c r="C1882" s="11"/>
      <c r="D1882" s="1"/>
      <c r="E1882" s="1"/>
      <c r="F1882" s="1"/>
      <c r="G1882" s="1"/>
      <c r="H1882" s="1"/>
      <c r="L1882" s="1"/>
      <c r="M1882" s="1"/>
      <c r="N1882" s="35"/>
    </row>
    <row r="1883" spans="1:14" ht="12.75">
      <c r="A1883" s="15"/>
      <c r="B1883" s="23"/>
      <c r="C1883" s="11"/>
      <c r="D1883" s="1"/>
      <c r="E1883" s="1"/>
      <c r="F1883" s="1"/>
      <c r="G1883" s="1"/>
      <c r="H1883" s="1"/>
      <c r="L1883" s="1"/>
      <c r="M1883" s="1"/>
      <c r="N1883" s="35"/>
    </row>
    <row r="1884" spans="1:14" ht="12.75">
      <c r="A1884" s="15"/>
      <c r="B1884" s="23"/>
      <c r="C1884" s="11"/>
      <c r="D1884" s="1"/>
      <c r="E1884" s="1"/>
      <c r="F1884" s="1"/>
      <c r="G1884" s="1"/>
      <c r="H1884" s="1"/>
      <c r="L1884" s="1"/>
      <c r="M1884" s="1"/>
      <c r="N1884" s="35"/>
    </row>
    <row r="1885" spans="1:14" ht="12.75">
      <c r="A1885" s="15"/>
      <c r="B1885" s="23"/>
      <c r="C1885" s="11"/>
      <c r="D1885" s="1"/>
      <c r="E1885" s="1"/>
      <c r="F1885" s="1"/>
      <c r="G1885" s="1"/>
      <c r="H1885" s="1"/>
      <c r="L1885" s="1"/>
      <c r="M1885" s="1"/>
      <c r="N1885" s="35"/>
    </row>
    <row r="1886" spans="1:14" ht="12.75">
      <c r="A1886" s="15"/>
      <c r="B1886" s="23"/>
      <c r="C1886" s="11"/>
      <c r="D1886" s="1"/>
      <c r="E1886" s="1"/>
      <c r="F1886" s="1"/>
      <c r="G1886" s="1"/>
      <c r="H1886" s="1"/>
      <c r="L1886" s="1"/>
      <c r="M1886" s="1"/>
      <c r="N1886" s="35"/>
    </row>
    <row r="1887" spans="1:14" ht="12.75">
      <c r="A1887" s="15"/>
      <c r="B1887" s="23"/>
      <c r="C1887" s="11"/>
      <c r="D1887" s="1"/>
      <c r="E1887" s="1"/>
      <c r="F1887" s="1"/>
      <c r="G1887" s="1"/>
      <c r="H1887" s="1"/>
      <c r="L1887" s="1"/>
      <c r="M1887" s="1"/>
      <c r="N1887" s="35"/>
    </row>
    <row r="1888" spans="1:14" ht="12.75">
      <c r="A1888" s="15"/>
      <c r="B1888" s="23"/>
      <c r="C1888" s="11"/>
      <c r="D1888" s="1"/>
      <c r="E1888" s="1"/>
      <c r="F1888" s="1"/>
      <c r="G1888" s="1"/>
      <c r="H1888" s="1"/>
      <c r="L1888" s="1"/>
      <c r="M1888" s="1"/>
      <c r="N1888" s="35"/>
    </row>
    <row r="1889" spans="1:14" ht="12.75">
      <c r="A1889" s="15"/>
      <c r="B1889" s="23"/>
      <c r="C1889" s="11"/>
      <c r="D1889" s="1"/>
      <c r="E1889" s="1"/>
      <c r="F1889" s="1"/>
      <c r="G1889" s="1"/>
      <c r="H1889" s="1"/>
      <c r="L1889" s="1"/>
      <c r="M1889" s="1"/>
      <c r="N1889" s="35"/>
    </row>
    <row r="1890" spans="1:14" ht="12.75">
      <c r="A1890" s="15"/>
      <c r="B1890" s="23"/>
      <c r="C1890" s="11"/>
      <c r="D1890" s="1"/>
      <c r="E1890" s="1"/>
      <c r="F1890" s="1"/>
      <c r="G1890" s="1"/>
      <c r="H1890" s="1"/>
      <c r="L1890" s="1"/>
      <c r="M1890" s="1"/>
      <c r="N1890" s="35"/>
    </row>
    <row r="1891" spans="1:14" ht="12.75">
      <c r="A1891" s="15"/>
      <c r="B1891" s="23"/>
      <c r="C1891" s="11"/>
      <c r="D1891" s="1"/>
      <c r="E1891" s="1"/>
      <c r="F1891" s="1"/>
      <c r="G1891" s="1"/>
      <c r="H1891" s="1"/>
      <c r="L1891" s="1"/>
      <c r="M1891" s="1"/>
      <c r="N1891" s="35"/>
    </row>
    <row r="1892" spans="1:14" ht="12.75">
      <c r="A1892" s="15"/>
      <c r="B1892" s="23"/>
      <c r="C1892" s="11"/>
      <c r="D1892" s="1"/>
      <c r="E1892" s="1"/>
      <c r="F1892" s="1"/>
      <c r="G1892" s="1"/>
      <c r="H1892" s="1"/>
      <c r="L1892" s="1"/>
      <c r="M1892" s="1"/>
      <c r="N1892" s="35"/>
    </row>
    <row r="1893" spans="1:14" ht="12.75">
      <c r="A1893" s="15"/>
      <c r="B1893" s="23"/>
      <c r="C1893" s="11"/>
      <c r="D1893" s="1"/>
      <c r="E1893" s="1"/>
      <c r="F1893" s="1"/>
      <c r="G1893" s="1"/>
      <c r="H1893" s="1"/>
      <c r="L1893" s="1"/>
      <c r="M1893" s="1"/>
      <c r="N1893" s="35"/>
    </row>
    <row r="1894" spans="1:14" ht="12.75">
      <c r="A1894" s="15"/>
      <c r="B1894" s="23"/>
      <c r="C1894" s="11"/>
      <c r="D1894" s="1"/>
      <c r="E1894" s="1"/>
      <c r="F1894" s="1"/>
      <c r="G1894" s="1"/>
      <c r="H1894" s="1"/>
      <c r="L1894" s="1"/>
      <c r="M1894" s="1"/>
      <c r="N1894" s="35"/>
    </row>
    <row r="1895" spans="1:14" ht="12.75">
      <c r="A1895" s="15"/>
      <c r="B1895" s="23"/>
      <c r="C1895" s="11"/>
      <c r="D1895" s="1"/>
      <c r="E1895" s="1"/>
      <c r="F1895" s="1"/>
      <c r="G1895" s="1"/>
      <c r="H1895" s="1"/>
      <c r="L1895" s="1"/>
      <c r="M1895" s="1"/>
      <c r="N1895" s="35"/>
    </row>
    <row r="1896" spans="1:14" ht="12.75">
      <c r="A1896" s="15"/>
      <c r="B1896" s="23"/>
      <c r="C1896" s="11"/>
      <c r="D1896" s="1"/>
      <c r="E1896" s="1"/>
      <c r="F1896" s="1"/>
      <c r="G1896" s="1"/>
      <c r="H1896" s="1"/>
      <c r="L1896" s="1"/>
      <c r="M1896" s="1"/>
      <c r="N1896" s="35"/>
    </row>
    <row r="1897" spans="1:14" ht="12.75">
      <c r="A1897" s="15"/>
      <c r="B1897" s="23"/>
      <c r="C1897" s="11"/>
      <c r="D1897" s="1"/>
      <c r="E1897" s="1"/>
      <c r="F1897" s="1"/>
      <c r="G1897" s="1"/>
      <c r="H1897" s="1"/>
      <c r="L1897" s="1"/>
      <c r="M1897" s="1"/>
      <c r="N1897" s="35"/>
    </row>
    <row r="1898" spans="1:14" ht="12.75">
      <c r="A1898" s="15"/>
      <c r="B1898" s="23"/>
      <c r="C1898" s="11"/>
      <c r="D1898" s="1"/>
      <c r="E1898" s="1"/>
      <c r="F1898" s="1"/>
      <c r="G1898" s="1"/>
      <c r="H1898" s="1"/>
      <c r="L1898" s="1"/>
      <c r="M1898" s="1"/>
      <c r="N1898" s="35"/>
    </row>
    <row r="1899" spans="1:14" ht="12.75">
      <c r="A1899" s="15"/>
      <c r="B1899" s="23"/>
      <c r="C1899" s="11"/>
      <c r="D1899" s="1"/>
      <c r="E1899" s="1"/>
      <c r="F1899" s="1"/>
      <c r="G1899" s="1"/>
      <c r="H1899" s="1"/>
      <c r="L1899" s="1"/>
      <c r="M1899" s="1"/>
      <c r="N1899" s="35"/>
    </row>
    <row r="1900" spans="1:14" ht="12.75">
      <c r="A1900" s="15"/>
      <c r="B1900" s="23"/>
      <c r="C1900" s="11"/>
      <c r="D1900" s="1"/>
      <c r="E1900" s="1"/>
      <c r="F1900" s="1"/>
      <c r="G1900" s="1"/>
      <c r="H1900" s="1"/>
      <c r="L1900" s="1"/>
      <c r="M1900" s="1"/>
      <c r="N1900" s="35"/>
    </row>
    <row r="1901" spans="1:14" ht="12.75">
      <c r="A1901" s="15"/>
      <c r="B1901" s="23"/>
      <c r="C1901" s="11"/>
      <c r="D1901" s="1"/>
      <c r="E1901" s="1"/>
      <c r="F1901" s="1"/>
      <c r="G1901" s="1"/>
      <c r="H1901" s="1"/>
      <c r="L1901" s="1"/>
      <c r="M1901" s="1"/>
      <c r="N1901" s="35"/>
    </row>
    <row r="1902" spans="1:14" ht="12.75">
      <c r="A1902" s="15"/>
      <c r="B1902" s="23"/>
      <c r="C1902" s="11"/>
      <c r="D1902" s="1"/>
      <c r="E1902" s="1"/>
      <c r="F1902" s="1"/>
      <c r="G1902" s="1"/>
      <c r="H1902" s="1"/>
      <c r="L1902" s="1"/>
      <c r="M1902" s="1"/>
      <c r="N1902" s="35"/>
    </row>
    <row r="1903" spans="1:14" ht="12.75">
      <c r="A1903" s="15"/>
      <c r="B1903" s="23"/>
      <c r="C1903" s="11"/>
      <c r="D1903" s="1"/>
      <c r="E1903" s="1"/>
      <c r="F1903" s="1"/>
      <c r="G1903" s="1"/>
      <c r="H1903" s="1"/>
      <c r="L1903" s="1"/>
      <c r="M1903" s="1"/>
      <c r="N1903" s="35"/>
    </row>
    <row r="1904" spans="1:14" ht="12.75">
      <c r="A1904" s="15"/>
      <c r="B1904" s="23"/>
      <c r="C1904" s="11"/>
      <c r="D1904" s="1"/>
      <c r="E1904" s="1"/>
      <c r="F1904" s="1"/>
      <c r="G1904" s="1"/>
      <c r="H1904" s="1"/>
      <c r="L1904" s="1"/>
      <c r="M1904" s="1"/>
      <c r="N1904" s="35"/>
    </row>
    <row r="1905" spans="1:14" ht="12.75">
      <c r="A1905" s="15"/>
      <c r="B1905" s="23"/>
      <c r="C1905" s="11"/>
      <c r="D1905" s="1"/>
      <c r="E1905" s="1"/>
      <c r="F1905" s="1"/>
      <c r="G1905" s="1"/>
      <c r="H1905" s="1"/>
      <c r="L1905" s="1"/>
      <c r="M1905" s="1"/>
      <c r="N1905" s="35"/>
    </row>
    <row r="1906" spans="1:14" ht="12.75">
      <c r="A1906" s="15"/>
      <c r="B1906" s="23"/>
      <c r="C1906" s="11"/>
      <c r="D1906" s="1"/>
      <c r="E1906" s="1"/>
      <c r="F1906" s="1"/>
      <c r="G1906" s="1"/>
      <c r="H1906" s="1"/>
      <c r="L1906" s="1"/>
      <c r="M1906" s="1"/>
      <c r="N1906" s="35"/>
    </row>
    <row r="1907" spans="1:14" ht="12.75">
      <c r="A1907" s="15"/>
      <c r="B1907" s="23"/>
      <c r="C1907" s="11"/>
      <c r="D1907" s="1"/>
      <c r="E1907" s="1"/>
      <c r="F1907" s="1"/>
      <c r="G1907" s="1"/>
      <c r="H1907" s="1"/>
      <c r="L1907" s="1"/>
      <c r="M1907" s="1"/>
      <c r="N1907" s="35"/>
    </row>
    <row r="1908" spans="1:14" ht="12.75">
      <c r="A1908" s="15"/>
      <c r="B1908" s="23"/>
      <c r="C1908" s="11"/>
      <c r="D1908" s="1"/>
      <c r="E1908" s="1"/>
      <c r="F1908" s="1"/>
      <c r="G1908" s="1"/>
      <c r="H1908" s="1"/>
      <c r="L1908" s="1"/>
      <c r="M1908" s="1"/>
      <c r="N1908" s="35"/>
    </row>
    <row r="1909" spans="1:14" ht="12.75">
      <c r="A1909" s="15"/>
      <c r="B1909" s="23"/>
      <c r="C1909" s="11"/>
      <c r="D1909" s="1"/>
      <c r="E1909" s="1"/>
      <c r="F1909" s="1"/>
      <c r="G1909" s="1"/>
      <c r="H1909" s="1"/>
      <c r="L1909" s="1"/>
      <c r="M1909" s="1"/>
      <c r="N1909" s="35"/>
    </row>
    <row r="1910" spans="1:14" ht="12.75">
      <c r="A1910" s="15"/>
      <c r="B1910" s="23"/>
      <c r="C1910" s="11"/>
      <c r="D1910" s="1"/>
      <c r="E1910" s="1"/>
      <c r="F1910" s="1"/>
      <c r="G1910" s="1"/>
      <c r="H1910" s="1"/>
      <c r="L1910" s="1"/>
      <c r="M1910" s="1"/>
      <c r="N1910" s="35"/>
    </row>
    <row r="1911" spans="1:14" ht="12.75">
      <c r="A1911" s="15"/>
      <c r="B1911" s="23"/>
      <c r="C1911" s="11"/>
      <c r="D1911" s="1"/>
      <c r="E1911" s="1"/>
      <c r="F1911" s="1"/>
      <c r="G1911" s="1"/>
      <c r="H1911" s="1"/>
      <c r="L1911" s="1"/>
      <c r="M1911" s="1"/>
      <c r="N1911" s="35"/>
    </row>
    <row r="1912" spans="1:14" ht="12.75">
      <c r="A1912" s="15"/>
      <c r="B1912" s="23"/>
      <c r="C1912" s="11"/>
      <c r="D1912" s="1"/>
      <c r="E1912" s="1"/>
      <c r="F1912" s="1"/>
      <c r="G1912" s="1"/>
      <c r="H1912" s="1"/>
      <c r="L1912" s="1"/>
      <c r="M1912" s="1"/>
      <c r="N1912" s="35"/>
    </row>
    <row r="1913" spans="1:14" ht="12.75">
      <c r="A1913" s="15"/>
      <c r="B1913" s="23"/>
      <c r="C1913" s="11"/>
      <c r="D1913" s="1"/>
      <c r="E1913" s="1"/>
      <c r="F1913" s="1"/>
      <c r="G1913" s="1"/>
      <c r="H1913" s="1"/>
      <c r="L1913" s="1"/>
      <c r="M1913" s="1"/>
      <c r="N1913" s="35"/>
    </row>
    <row r="1914" spans="1:14" ht="12.75">
      <c r="A1914" s="15"/>
      <c r="B1914" s="23"/>
      <c r="C1914" s="11"/>
      <c r="D1914" s="1"/>
      <c r="E1914" s="1"/>
      <c r="F1914" s="1"/>
      <c r="G1914" s="1"/>
      <c r="H1914" s="1"/>
      <c r="L1914" s="1"/>
      <c r="M1914" s="1"/>
      <c r="N1914" s="35"/>
    </row>
    <row r="1915" spans="1:14" ht="12.75">
      <c r="A1915" s="15"/>
      <c r="B1915" s="23"/>
      <c r="C1915" s="11"/>
      <c r="D1915" s="1"/>
      <c r="E1915" s="1"/>
      <c r="F1915" s="1"/>
      <c r="G1915" s="1"/>
      <c r="H1915" s="1"/>
      <c r="L1915" s="1"/>
      <c r="M1915" s="1"/>
      <c r="N1915" s="35"/>
    </row>
    <row r="1916" spans="1:14" ht="12.75">
      <c r="A1916" s="15"/>
      <c r="B1916" s="23"/>
      <c r="C1916" s="11"/>
      <c r="D1916" s="1"/>
      <c r="E1916" s="1"/>
      <c r="F1916" s="1"/>
      <c r="G1916" s="1"/>
      <c r="H1916" s="1"/>
      <c r="L1916" s="1"/>
      <c r="M1916" s="1"/>
      <c r="N1916" s="35"/>
    </row>
    <row r="1917" spans="1:14" ht="12.75">
      <c r="A1917" s="15"/>
      <c r="B1917" s="23"/>
      <c r="C1917" s="11"/>
      <c r="D1917" s="1"/>
      <c r="E1917" s="1"/>
      <c r="F1917" s="1"/>
      <c r="G1917" s="1"/>
      <c r="H1917" s="1"/>
      <c r="L1917" s="1"/>
      <c r="M1917" s="1"/>
      <c r="N1917" s="35"/>
    </row>
    <row r="1918" spans="1:14" ht="12.75">
      <c r="A1918" s="15"/>
      <c r="B1918" s="23"/>
      <c r="C1918" s="11"/>
      <c r="D1918" s="1"/>
      <c r="E1918" s="1"/>
      <c r="F1918" s="1"/>
      <c r="G1918" s="1"/>
      <c r="H1918" s="1"/>
      <c r="L1918" s="1"/>
      <c r="M1918" s="1"/>
      <c r="N1918" s="35"/>
    </row>
    <row r="1919" spans="1:14" ht="12.75">
      <c r="A1919" s="15"/>
      <c r="B1919" s="23"/>
      <c r="C1919" s="11"/>
      <c r="D1919" s="1"/>
      <c r="E1919" s="1"/>
      <c r="F1919" s="1"/>
      <c r="G1919" s="1"/>
      <c r="H1919" s="1"/>
      <c r="L1919" s="1"/>
      <c r="M1919" s="1"/>
      <c r="N1919" s="35"/>
    </row>
    <row r="1920" spans="1:14" ht="12.75">
      <c r="A1920" s="15"/>
      <c r="B1920" s="23"/>
      <c r="C1920" s="11"/>
      <c r="D1920" s="1"/>
      <c r="E1920" s="1"/>
      <c r="F1920" s="1"/>
      <c r="G1920" s="1"/>
      <c r="H1920" s="1"/>
      <c r="L1920" s="1"/>
      <c r="M1920" s="1"/>
      <c r="N1920" s="35"/>
    </row>
    <row r="1921" spans="1:14" ht="12.75">
      <c r="A1921" s="15"/>
      <c r="B1921" s="23"/>
      <c r="C1921" s="11"/>
      <c r="D1921" s="1"/>
      <c r="E1921" s="1"/>
      <c r="F1921" s="1"/>
      <c r="G1921" s="1"/>
      <c r="H1921" s="1"/>
      <c r="L1921" s="1"/>
      <c r="M1921" s="1"/>
      <c r="N1921" s="35"/>
    </row>
    <row r="1922" spans="1:14" ht="12.75">
      <c r="A1922" s="15"/>
      <c r="B1922" s="23"/>
      <c r="C1922" s="11"/>
      <c r="D1922" s="1"/>
      <c r="E1922" s="1"/>
      <c r="F1922" s="1"/>
      <c r="G1922" s="1"/>
      <c r="H1922" s="1"/>
      <c r="L1922" s="1"/>
      <c r="M1922" s="1"/>
      <c r="N1922" s="35"/>
    </row>
    <row r="1923" spans="1:14" ht="12.75">
      <c r="A1923" s="15"/>
      <c r="B1923" s="23"/>
      <c r="C1923" s="11"/>
      <c r="D1923" s="1"/>
      <c r="E1923" s="1"/>
      <c r="F1923" s="1"/>
      <c r="G1923" s="1"/>
      <c r="H1923" s="1"/>
      <c r="L1923" s="1"/>
      <c r="M1923" s="1"/>
      <c r="N1923" s="35"/>
    </row>
    <row r="1924" spans="1:14" ht="12.75">
      <c r="A1924" s="15"/>
      <c r="B1924" s="23"/>
      <c r="C1924" s="11"/>
      <c r="D1924" s="1"/>
      <c r="E1924" s="1"/>
      <c r="F1924" s="1"/>
      <c r="G1924" s="1"/>
      <c r="H1924" s="1"/>
      <c r="L1924" s="1"/>
      <c r="M1924" s="1"/>
      <c r="N1924" s="35"/>
    </row>
    <row r="1925" spans="1:14" ht="12.75">
      <c r="A1925" s="15"/>
      <c r="B1925" s="23"/>
      <c r="C1925" s="11"/>
      <c r="D1925" s="1"/>
      <c r="E1925" s="1"/>
      <c r="F1925" s="1"/>
      <c r="G1925" s="1"/>
      <c r="H1925" s="1"/>
      <c r="L1925" s="1"/>
      <c r="M1925" s="1"/>
      <c r="N1925" s="35"/>
    </row>
    <row r="1926" spans="1:14" ht="12.75">
      <c r="A1926" s="15"/>
      <c r="B1926" s="23"/>
      <c r="C1926" s="11"/>
      <c r="D1926" s="1"/>
      <c r="E1926" s="1"/>
      <c r="F1926" s="1"/>
      <c r="G1926" s="1"/>
      <c r="H1926" s="1"/>
      <c r="L1926" s="1"/>
      <c r="M1926" s="1"/>
      <c r="N1926" s="35"/>
    </row>
    <row r="1927" spans="1:14" ht="12.75">
      <c r="A1927" s="15"/>
      <c r="B1927" s="23"/>
      <c r="C1927" s="11"/>
      <c r="D1927" s="1"/>
      <c r="E1927" s="1"/>
      <c r="F1927" s="1"/>
      <c r="G1927" s="1"/>
      <c r="H1927" s="1"/>
      <c r="L1927" s="1"/>
      <c r="M1927" s="1"/>
      <c r="N1927" s="35"/>
    </row>
    <row r="1928" spans="1:14" ht="12.75">
      <c r="A1928" s="15"/>
      <c r="B1928" s="23"/>
      <c r="C1928" s="11"/>
      <c r="D1928" s="1"/>
      <c r="E1928" s="1"/>
      <c r="F1928" s="1"/>
      <c r="G1928" s="1"/>
      <c r="H1928" s="1"/>
      <c r="L1928" s="1"/>
      <c r="M1928" s="1"/>
      <c r="N1928" s="35"/>
    </row>
    <row r="1929" spans="1:14" ht="12.75">
      <c r="A1929" s="15"/>
      <c r="B1929" s="23"/>
      <c r="C1929" s="11"/>
      <c r="D1929" s="1"/>
      <c r="E1929" s="1"/>
      <c r="F1929" s="1"/>
      <c r="G1929" s="1"/>
      <c r="H1929" s="1"/>
      <c r="L1929" s="1"/>
      <c r="M1929" s="1"/>
      <c r="N1929" s="35"/>
    </row>
    <row r="1930" spans="1:14" ht="12.75">
      <c r="A1930" s="15"/>
      <c r="B1930" s="23"/>
      <c r="C1930" s="11"/>
      <c r="D1930" s="1"/>
      <c r="E1930" s="1"/>
      <c r="F1930" s="1"/>
      <c r="G1930" s="1"/>
      <c r="H1930" s="1"/>
      <c r="L1930" s="1"/>
      <c r="M1930" s="1"/>
      <c r="N1930" s="35"/>
    </row>
    <row r="1931" spans="1:14" ht="12.75">
      <c r="A1931" s="15"/>
      <c r="B1931" s="23"/>
      <c r="C1931" s="11"/>
      <c r="D1931" s="1"/>
      <c r="E1931" s="1"/>
      <c r="F1931" s="1"/>
      <c r="G1931" s="1"/>
      <c r="H1931" s="1"/>
      <c r="L1931" s="1"/>
      <c r="M1931" s="1"/>
      <c r="N1931" s="35"/>
    </row>
    <row r="1932" spans="1:14" ht="12.75">
      <c r="A1932" s="15"/>
      <c r="B1932" s="23"/>
      <c r="C1932" s="11"/>
      <c r="D1932" s="1"/>
      <c r="E1932" s="1"/>
      <c r="F1932" s="1"/>
      <c r="G1932" s="1"/>
      <c r="H1932" s="1"/>
      <c r="L1932" s="1"/>
      <c r="M1932" s="1"/>
      <c r="N1932" s="35"/>
    </row>
    <row r="1933" spans="1:14" ht="12.75">
      <c r="A1933" s="15"/>
      <c r="B1933" s="23"/>
      <c r="C1933" s="11"/>
      <c r="D1933" s="1"/>
      <c r="E1933" s="1"/>
      <c r="F1933" s="1"/>
      <c r="G1933" s="1"/>
      <c r="H1933" s="1"/>
      <c r="L1933" s="1"/>
      <c r="M1933" s="1"/>
      <c r="N1933" s="35"/>
    </row>
    <row r="1934" spans="1:14" ht="12.75">
      <c r="A1934" s="15"/>
      <c r="B1934" s="23"/>
      <c r="C1934" s="11"/>
      <c r="D1934" s="1"/>
      <c r="E1934" s="1"/>
      <c r="F1934" s="1"/>
      <c r="G1934" s="1"/>
      <c r="H1934" s="1"/>
      <c r="L1934" s="1"/>
      <c r="M1934" s="1"/>
      <c r="N1934" s="35"/>
    </row>
    <row r="1935" spans="1:14" ht="12.75">
      <c r="A1935" s="15"/>
      <c r="B1935" s="23"/>
      <c r="C1935" s="11"/>
      <c r="D1935" s="1"/>
      <c r="E1935" s="1"/>
      <c r="F1935" s="1"/>
      <c r="G1935" s="1"/>
      <c r="H1935" s="1"/>
      <c r="L1935" s="1"/>
      <c r="M1935" s="1"/>
      <c r="N1935" s="35"/>
    </row>
    <row r="1936" spans="1:14" ht="12.75">
      <c r="A1936" s="15"/>
      <c r="B1936" s="23"/>
      <c r="C1936" s="11"/>
      <c r="D1936" s="1"/>
      <c r="E1936" s="1"/>
      <c r="F1936" s="1"/>
      <c r="G1936" s="1"/>
      <c r="H1936" s="1"/>
      <c r="L1936" s="1"/>
      <c r="M1936" s="1"/>
      <c r="N1936" s="35"/>
    </row>
    <row r="1937" spans="1:14" ht="12.75">
      <c r="A1937" s="15"/>
      <c r="B1937" s="23"/>
      <c r="C1937" s="11"/>
      <c r="D1937" s="1"/>
      <c r="E1937" s="1"/>
      <c r="F1937" s="1"/>
      <c r="G1937" s="1"/>
      <c r="H1937" s="1"/>
      <c r="L1937" s="1"/>
      <c r="M1937" s="1"/>
      <c r="N1937" s="35"/>
    </row>
    <row r="1938" spans="1:14" ht="12.75">
      <c r="A1938" s="15"/>
      <c r="B1938" s="23"/>
      <c r="C1938" s="11"/>
      <c r="D1938" s="1"/>
      <c r="E1938" s="1"/>
      <c r="F1938" s="1"/>
      <c r="G1938" s="1"/>
      <c r="H1938" s="1"/>
      <c r="L1938" s="1"/>
      <c r="M1938" s="1"/>
      <c r="N1938" s="35"/>
    </row>
    <row r="1939" spans="1:14" ht="12.75">
      <c r="A1939" s="15"/>
      <c r="B1939" s="23"/>
      <c r="C1939" s="11"/>
      <c r="D1939" s="1"/>
      <c r="E1939" s="1"/>
      <c r="F1939" s="1"/>
      <c r="G1939" s="1"/>
      <c r="H1939" s="1"/>
      <c r="L1939" s="1"/>
      <c r="M1939" s="1"/>
      <c r="N1939" s="35"/>
    </row>
    <row r="1940" spans="1:14" ht="12.75">
      <c r="A1940" s="15"/>
      <c r="B1940" s="23"/>
      <c r="C1940" s="11"/>
      <c r="D1940" s="1"/>
      <c r="E1940" s="1"/>
      <c r="F1940" s="1"/>
      <c r="G1940" s="1"/>
      <c r="H1940" s="1"/>
      <c r="L1940" s="1"/>
      <c r="M1940" s="1"/>
      <c r="N1940" s="35"/>
    </row>
    <row r="1941" spans="1:14" ht="12.75">
      <c r="A1941" s="15"/>
      <c r="B1941" s="23"/>
      <c r="C1941" s="11"/>
      <c r="D1941" s="1"/>
      <c r="E1941" s="1"/>
      <c r="F1941" s="1"/>
      <c r="G1941" s="1"/>
      <c r="H1941" s="1"/>
      <c r="L1941" s="1"/>
      <c r="M1941" s="1"/>
      <c r="N1941" s="35"/>
    </row>
    <row r="1942" spans="1:14" ht="12.75">
      <c r="A1942" s="15"/>
      <c r="B1942" s="23"/>
      <c r="C1942" s="11"/>
      <c r="D1942" s="1"/>
      <c r="E1942" s="1"/>
      <c r="F1942" s="1"/>
      <c r="G1942" s="1"/>
      <c r="H1942" s="1"/>
      <c r="L1942" s="1"/>
      <c r="M1942" s="1"/>
      <c r="N1942" s="35"/>
    </row>
    <row r="1943" spans="1:14" ht="12.75">
      <c r="A1943" s="15"/>
      <c r="B1943" s="23"/>
      <c r="C1943" s="11"/>
      <c r="D1943" s="1"/>
      <c r="E1943" s="1"/>
      <c r="F1943" s="1"/>
      <c r="G1943" s="1"/>
      <c r="H1943" s="1"/>
      <c r="L1943" s="1"/>
      <c r="M1943" s="1"/>
      <c r="N1943" s="35"/>
    </row>
    <row r="1944" spans="1:14" ht="12.75">
      <c r="A1944" s="15"/>
      <c r="B1944" s="23"/>
      <c r="C1944" s="11"/>
      <c r="D1944" s="1"/>
      <c r="E1944" s="1"/>
      <c r="F1944" s="1"/>
      <c r="G1944" s="1"/>
      <c r="H1944" s="1"/>
      <c r="L1944" s="1"/>
      <c r="M1944" s="1"/>
      <c r="N1944" s="35"/>
    </row>
    <row r="1945" spans="1:14" ht="12.75">
      <c r="A1945" s="15"/>
      <c r="B1945" s="23"/>
      <c r="C1945" s="11"/>
      <c r="D1945" s="1"/>
      <c r="E1945" s="1"/>
      <c r="F1945" s="1"/>
      <c r="G1945" s="1"/>
      <c r="H1945" s="1"/>
      <c r="L1945" s="1"/>
      <c r="M1945" s="1"/>
      <c r="N1945" s="35"/>
    </row>
    <row r="1946" spans="1:14" ht="12.75">
      <c r="A1946" s="15"/>
      <c r="B1946" s="23"/>
      <c r="C1946" s="11"/>
      <c r="D1946" s="1"/>
      <c r="E1946" s="1"/>
      <c r="F1946" s="1"/>
      <c r="G1946" s="1"/>
      <c r="H1946" s="1"/>
      <c r="L1946" s="1"/>
      <c r="M1946" s="1"/>
      <c r="N1946" s="35"/>
    </row>
    <row r="1947" spans="1:14" ht="12.75">
      <c r="A1947" s="15"/>
      <c r="B1947" s="23"/>
      <c r="C1947" s="11"/>
      <c r="D1947" s="1"/>
      <c r="E1947" s="1"/>
      <c r="F1947" s="1"/>
      <c r="G1947" s="1"/>
      <c r="H1947" s="1"/>
      <c r="L1947" s="1"/>
      <c r="M1947" s="1"/>
      <c r="N1947" s="35"/>
    </row>
    <row r="1948" spans="1:14" ht="12.75">
      <c r="A1948" s="15"/>
      <c r="B1948" s="23"/>
      <c r="C1948" s="11"/>
      <c r="D1948" s="1"/>
      <c r="E1948" s="1"/>
      <c r="F1948" s="1"/>
      <c r="G1948" s="1"/>
      <c r="H1948" s="1"/>
      <c r="L1948" s="1"/>
      <c r="M1948" s="1"/>
      <c r="N1948" s="35"/>
    </row>
    <row r="1949" spans="1:14" ht="12.75">
      <c r="A1949" s="15"/>
      <c r="B1949" s="23"/>
      <c r="C1949" s="11"/>
      <c r="D1949" s="1"/>
      <c r="E1949" s="1"/>
      <c r="F1949" s="1"/>
      <c r="G1949" s="1"/>
      <c r="H1949" s="1"/>
      <c r="L1949" s="1"/>
      <c r="M1949" s="1"/>
      <c r="N1949" s="35"/>
    </row>
    <row r="1950" spans="1:14" ht="12.75">
      <c r="A1950" s="15"/>
      <c r="B1950" s="23"/>
      <c r="C1950" s="11"/>
      <c r="D1950" s="1"/>
      <c r="E1950" s="1"/>
      <c r="F1950" s="1"/>
      <c r="G1950" s="1"/>
      <c r="H1950" s="1"/>
      <c r="L1950" s="1"/>
      <c r="M1950" s="1"/>
      <c r="N1950" s="35"/>
    </row>
    <row r="1951" spans="1:14" ht="12.75">
      <c r="A1951" s="15"/>
      <c r="B1951" s="23"/>
      <c r="C1951" s="11"/>
      <c r="D1951" s="1"/>
      <c r="E1951" s="1"/>
      <c r="F1951" s="1"/>
      <c r="G1951" s="1"/>
      <c r="H1951" s="1"/>
      <c r="L1951" s="1"/>
      <c r="M1951" s="1"/>
      <c r="N1951" s="35"/>
    </row>
    <row r="1952" spans="1:14" ht="12.75">
      <c r="A1952" s="15"/>
      <c r="B1952" s="23"/>
      <c r="C1952" s="11"/>
      <c r="D1952" s="1"/>
      <c r="E1952" s="1"/>
      <c r="F1952" s="1"/>
      <c r="G1952" s="1"/>
      <c r="H1952" s="1"/>
      <c r="L1952" s="1"/>
      <c r="M1952" s="1"/>
      <c r="N1952" s="35"/>
    </row>
    <row r="1953" spans="1:14" ht="12.75">
      <c r="A1953" s="15"/>
      <c r="B1953" s="23"/>
      <c r="C1953" s="11"/>
      <c r="D1953" s="1"/>
      <c r="E1953" s="1"/>
      <c r="F1953" s="1"/>
      <c r="G1953" s="1"/>
      <c r="H1953" s="1"/>
      <c r="L1953" s="1"/>
      <c r="M1953" s="1"/>
      <c r="N1953" s="35"/>
    </row>
    <row r="1954" spans="1:14" ht="12.75">
      <c r="A1954" s="15"/>
      <c r="B1954" s="23"/>
      <c r="C1954" s="11"/>
      <c r="D1954" s="1"/>
      <c r="E1954" s="1"/>
      <c r="F1954" s="1"/>
      <c r="G1954" s="1"/>
      <c r="H1954" s="1"/>
      <c r="L1954" s="1"/>
      <c r="M1954" s="1"/>
      <c r="N1954" s="35"/>
    </row>
    <row r="1955" spans="1:14" ht="12.75">
      <c r="A1955" s="15"/>
      <c r="B1955" s="23"/>
      <c r="C1955" s="11"/>
      <c r="D1955" s="1"/>
      <c r="E1955" s="1"/>
      <c r="F1955" s="1"/>
      <c r="G1955" s="1"/>
      <c r="H1955" s="1"/>
      <c r="L1955" s="1"/>
      <c r="M1955" s="1"/>
      <c r="N1955" s="35"/>
    </row>
    <row r="1956" spans="1:14" ht="12.75">
      <c r="A1956" s="15"/>
      <c r="B1956" s="23"/>
      <c r="C1956" s="11"/>
      <c r="D1956" s="1"/>
      <c r="E1956" s="1"/>
      <c r="F1956" s="1"/>
      <c r="G1956" s="1"/>
      <c r="H1956" s="1"/>
      <c r="L1956" s="1"/>
      <c r="M1956" s="1"/>
      <c r="N1956" s="35"/>
    </row>
    <row r="1957" spans="1:14" ht="12.75">
      <c r="A1957" s="15"/>
      <c r="B1957" s="23"/>
      <c r="C1957" s="11"/>
      <c r="D1957" s="1"/>
      <c r="E1957" s="1"/>
      <c r="F1957" s="1"/>
      <c r="G1957" s="1"/>
      <c r="H1957" s="1"/>
      <c r="L1957" s="1"/>
      <c r="M1957" s="1"/>
      <c r="N1957" s="35"/>
    </row>
    <row r="1958" spans="1:14" ht="12.75">
      <c r="A1958" s="15"/>
      <c r="B1958" s="23"/>
      <c r="C1958" s="11"/>
      <c r="D1958" s="1"/>
      <c r="E1958" s="1"/>
      <c r="F1958" s="1"/>
      <c r="G1958" s="1"/>
      <c r="H1958" s="1"/>
      <c r="L1958" s="1"/>
      <c r="M1958" s="1"/>
      <c r="N1958" s="35"/>
    </row>
    <row r="1959" spans="1:14" ht="12.75">
      <c r="A1959" s="15"/>
      <c r="B1959" s="23"/>
      <c r="C1959" s="11"/>
      <c r="D1959" s="1"/>
      <c r="E1959" s="1"/>
      <c r="F1959" s="1"/>
      <c r="G1959" s="1"/>
      <c r="H1959" s="1"/>
      <c r="L1959" s="1"/>
      <c r="M1959" s="1"/>
      <c r="N1959" s="35"/>
    </row>
    <row r="1960" spans="1:14" ht="12.75">
      <c r="A1960" s="15"/>
      <c r="B1960" s="23"/>
      <c r="C1960" s="11"/>
      <c r="D1960" s="1"/>
      <c r="E1960" s="1"/>
      <c r="F1960" s="1"/>
      <c r="G1960" s="1"/>
      <c r="H1960" s="1"/>
      <c r="L1960" s="1"/>
      <c r="M1960" s="1"/>
      <c r="N1960" s="35"/>
    </row>
    <row r="1961" spans="1:14" ht="12.75">
      <c r="A1961" s="15"/>
      <c r="B1961" s="23"/>
      <c r="C1961" s="11"/>
      <c r="D1961" s="1"/>
      <c r="E1961" s="1"/>
      <c r="F1961" s="1"/>
      <c r="G1961" s="1"/>
      <c r="H1961" s="1"/>
      <c r="L1961" s="1"/>
      <c r="M1961" s="1"/>
      <c r="N1961" s="35"/>
    </row>
    <row r="1962" spans="1:14" ht="12.75">
      <c r="A1962" s="15"/>
      <c r="B1962" s="23"/>
      <c r="C1962" s="11"/>
      <c r="D1962" s="1"/>
      <c r="E1962" s="1"/>
      <c r="F1962" s="1"/>
      <c r="G1962" s="1"/>
      <c r="H1962" s="1"/>
      <c r="L1962" s="1"/>
      <c r="M1962" s="1"/>
      <c r="N1962" s="35"/>
    </row>
    <row r="1963" spans="1:14" ht="12.75">
      <c r="A1963" s="15"/>
      <c r="B1963" s="23"/>
      <c r="C1963" s="11"/>
      <c r="D1963" s="1"/>
      <c r="E1963" s="1"/>
      <c r="F1963" s="1"/>
      <c r="G1963" s="1"/>
      <c r="H1963" s="1"/>
      <c r="L1963" s="1"/>
      <c r="M1963" s="1"/>
      <c r="N1963" s="35"/>
    </row>
    <row r="1964" spans="1:14" ht="12.75">
      <c r="A1964" s="15"/>
      <c r="B1964" s="23"/>
      <c r="C1964" s="11"/>
      <c r="D1964" s="1"/>
      <c r="E1964" s="1"/>
      <c r="F1964" s="1"/>
      <c r="G1964" s="1"/>
      <c r="H1964" s="1"/>
      <c r="L1964" s="1"/>
      <c r="M1964" s="1"/>
      <c r="N1964" s="35"/>
    </row>
    <row r="1965" spans="1:14" ht="12.75">
      <c r="A1965" s="15"/>
      <c r="B1965" s="23"/>
      <c r="C1965" s="11"/>
      <c r="D1965" s="1"/>
      <c r="E1965" s="1"/>
      <c r="F1965" s="1"/>
      <c r="G1965" s="1"/>
      <c r="H1965" s="1"/>
      <c r="L1965" s="1"/>
      <c r="M1965" s="1"/>
      <c r="N1965" s="35"/>
    </row>
    <row r="1966" spans="1:14" ht="12.75">
      <c r="A1966" s="15"/>
      <c r="B1966" s="23"/>
      <c r="C1966" s="11"/>
      <c r="D1966" s="1"/>
      <c r="E1966" s="1"/>
      <c r="F1966" s="1"/>
      <c r="G1966" s="1"/>
      <c r="H1966" s="1"/>
      <c r="L1966" s="1"/>
      <c r="M1966" s="1"/>
      <c r="N1966" s="35"/>
    </row>
    <row r="1967" spans="1:14" ht="12.75">
      <c r="A1967" s="15"/>
      <c r="B1967" s="23"/>
      <c r="C1967" s="11"/>
      <c r="D1967" s="1"/>
      <c r="E1967" s="1"/>
      <c r="F1967" s="1"/>
      <c r="G1967" s="1"/>
      <c r="H1967" s="1"/>
      <c r="L1967" s="1"/>
      <c r="M1967" s="1"/>
      <c r="N1967" s="35"/>
    </row>
    <row r="1968" spans="1:14" ht="12.75">
      <c r="A1968" s="15"/>
      <c r="B1968" s="23"/>
      <c r="C1968" s="11"/>
      <c r="D1968" s="1"/>
      <c r="E1968" s="1"/>
      <c r="F1968" s="1"/>
      <c r="G1968" s="1"/>
      <c r="H1968" s="1"/>
      <c r="L1968" s="1"/>
      <c r="M1968" s="1"/>
      <c r="N1968" s="35"/>
    </row>
    <row r="1969" spans="1:14" ht="12.75">
      <c r="A1969" s="15"/>
      <c r="B1969" s="23"/>
      <c r="C1969" s="11"/>
      <c r="D1969" s="1"/>
      <c r="E1969" s="1"/>
      <c r="F1969" s="1"/>
      <c r="G1969" s="1"/>
      <c r="H1969" s="1"/>
      <c r="L1969" s="1"/>
      <c r="M1969" s="1"/>
      <c r="N1969" s="35"/>
    </row>
    <row r="1970" spans="1:14" ht="12.75">
      <c r="A1970" s="15"/>
      <c r="B1970" s="23"/>
      <c r="C1970" s="11"/>
      <c r="D1970" s="1"/>
      <c r="E1970" s="1"/>
      <c r="F1970" s="1"/>
      <c r="G1970" s="1"/>
      <c r="H1970" s="1"/>
      <c r="L1970" s="1"/>
      <c r="M1970" s="1"/>
      <c r="N1970" s="35"/>
    </row>
    <row r="1971" spans="1:14" ht="12.75">
      <c r="A1971" s="15"/>
      <c r="B1971" s="23"/>
      <c r="C1971" s="11"/>
      <c r="D1971" s="1"/>
      <c r="E1971" s="1"/>
      <c r="F1971" s="1"/>
      <c r="G1971" s="1"/>
      <c r="H1971" s="1"/>
      <c r="L1971" s="1"/>
      <c r="M1971" s="1"/>
      <c r="N1971" s="35"/>
    </row>
    <row r="1972" spans="1:14" ht="12.75">
      <c r="A1972" s="15"/>
      <c r="B1972" s="23"/>
      <c r="C1972" s="11"/>
      <c r="D1972" s="1"/>
      <c r="E1972" s="1"/>
      <c r="F1972" s="1"/>
      <c r="G1972" s="1"/>
      <c r="H1972" s="1"/>
      <c r="L1972" s="1"/>
      <c r="M1972" s="1"/>
      <c r="N1972" s="35"/>
    </row>
    <row r="1973" spans="1:14" ht="12.75">
      <c r="A1973" s="15"/>
      <c r="B1973" s="23"/>
      <c r="C1973" s="11"/>
      <c r="D1973" s="1"/>
      <c r="E1973" s="1"/>
      <c r="F1973" s="1"/>
      <c r="G1973" s="1"/>
      <c r="H1973" s="1"/>
      <c r="L1973" s="1"/>
      <c r="M1973" s="1"/>
      <c r="N1973" s="35"/>
    </row>
    <row r="1974" spans="1:14" ht="12.75">
      <c r="A1974" s="15"/>
      <c r="B1974" s="23"/>
      <c r="C1974" s="11"/>
      <c r="D1974" s="1"/>
      <c r="E1974" s="1"/>
      <c r="F1974" s="1"/>
      <c r="G1974" s="1"/>
      <c r="H1974" s="1"/>
      <c r="L1974" s="1"/>
      <c r="M1974" s="1"/>
      <c r="N1974" s="35"/>
    </row>
    <row r="1975" spans="1:14" ht="12.75">
      <c r="A1975" s="15"/>
      <c r="B1975" s="23"/>
      <c r="C1975" s="11"/>
      <c r="D1975" s="1"/>
      <c r="E1975" s="1"/>
      <c r="F1975" s="1"/>
      <c r="G1975" s="1"/>
      <c r="H1975" s="1"/>
      <c r="L1975" s="1"/>
      <c r="M1975" s="1"/>
      <c r="N1975" s="35"/>
    </row>
    <row r="1976" spans="1:14" ht="12.75">
      <c r="A1976" s="15"/>
      <c r="B1976" s="23"/>
      <c r="C1976" s="11"/>
      <c r="D1976" s="1"/>
      <c r="E1976" s="1"/>
      <c r="F1976" s="1"/>
      <c r="G1976" s="1"/>
      <c r="H1976" s="1"/>
      <c r="L1976" s="1"/>
      <c r="M1976" s="1"/>
      <c r="N1976" s="35"/>
    </row>
    <row r="1977" spans="1:14" ht="12.75">
      <c r="A1977" s="15"/>
      <c r="B1977" s="23"/>
      <c r="C1977" s="11"/>
      <c r="D1977" s="1"/>
      <c r="E1977" s="1"/>
      <c r="F1977" s="1"/>
      <c r="G1977" s="1"/>
      <c r="H1977" s="1"/>
      <c r="L1977" s="1"/>
      <c r="M1977" s="1"/>
      <c r="N1977" s="35"/>
    </row>
    <row r="1978" spans="1:14" ht="12.75">
      <c r="A1978" s="15"/>
      <c r="B1978" s="23"/>
      <c r="C1978" s="11"/>
      <c r="D1978" s="1"/>
      <c r="E1978" s="1"/>
      <c r="F1978" s="1"/>
      <c r="G1978" s="1"/>
      <c r="H1978" s="1"/>
      <c r="L1978" s="1"/>
      <c r="M1978" s="1"/>
      <c r="N1978" s="35"/>
    </row>
    <row r="1979" spans="1:14" ht="12.75">
      <c r="A1979" s="15"/>
      <c r="B1979" s="23"/>
      <c r="C1979" s="11"/>
      <c r="D1979" s="1"/>
      <c r="E1979" s="1"/>
      <c r="F1979" s="1"/>
      <c r="G1979" s="1"/>
      <c r="H1979" s="1"/>
      <c r="L1979" s="1"/>
      <c r="M1979" s="1"/>
      <c r="N1979" s="35"/>
    </row>
    <row r="1980" spans="1:14" ht="12.75">
      <c r="A1980" s="15"/>
      <c r="B1980" s="23"/>
      <c r="C1980" s="11"/>
      <c r="D1980" s="1"/>
      <c r="E1980" s="1"/>
      <c r="F1980" s="1"/>
      <c r="G1980" s="1"/>
      <c r="H1980" s="1"/>
      <c r="L1980" s="1"/>
      <c r="M1980" s="1"/>
      <c r="N1980" s="35"/>
    </row>
    <row r="1981" spans="1:14" ht="12.75">
      <c r="A1981" s="15"/>
      <c r="B1981" s="23"/>
      <c r="C1981" s="11"/>
      <c r="D1981" s="1"/>
      <c r="E1981" s="1"/>
      <c r="F1981" s="1"/>
      <c r="G1981" s="1"/>
      <c r="H1981" s="1"/>
      <c r="L1981" s="1"/>
      <c r="M1981" s="1"/>
      <c r="N1981" s="35"/>
    </row>
    <row r="1982" spans="1:14" ht="12.75">
      <c r="A1982" s="15"/>
      <c r="B1982" s="23"/>
      <c r="C1982" s="11"/>
      <c r="D1982" s="1"/>
      <c r="E1982" s="1"/>
      <c r="F1982" s="1"/>
      <c r="G1982" s="1"/>
      <c r="H1982" s="1"/>
      <c r="L1982" s="1"/>
      <c r="M1982" s="1"/>
      <c r="N1982" s="35"/>
    </row>
    <row r="1983" spans="1:14" ht="12.75">
      <c r="A1983" s="15"/>
      <c r="B1983" s="23"/>
      <c r="C1983" s="11"/>
      <c r="D1983" s="1"/>
      <c r="E1983" s="1"/>
      <c r="F1983" s="1"/>
      <c r="G1983" s="1"/>
      <c r="H1983" s="1"/>
      <c r="L1983" s="1"/>
      <c r="M1983" s="1"/>
      <c r="N1983" s="35"/>
    </row>
    <row r="1984" spans="1:14" ht="12.75">
      <c r="A1984" s="15"/>
      <c r="B1984" s="23"/>
      <c r="C1984" s="11"/>
      <c r="D1984" s="1"/>
      <c r="E1984" s="1"/>
      <c r="F1984" s="1"/>
      <c r="G1984" s="1"/>
      <c r="H1984" s="1"/>
      <c r="L1984" s="1"/>
      <c r="M1984" s="1"/>
      <c r="N1984" s="35"/>
    </row>
    <row r="1985" spans="1:14" ht="12.75">
      <c r="A1985" s="15"/>
      <c r="B1985" s="23"/>
      <c r="C1985" s="11"/>
      <c r="D1985" s="1"/>
      <c r="E1985" s="1"/>
      <c r="F1985" s="1"/>
      <c r="G1985" s="1"/>
      <c r="H1985" s="1"/>
      <c r="L1985" s="1"/>
      <c r="M1985" s="1"/>
      <c r="N1985" s="35"/>
    </row>
    <row r="1986" spans="1:14" ht="12.75">
      <c r="A1986" s="15"/>
      <c r="B1986" s="23"/>
      <c r="C1986" s="11"/>
      <c r="D1986" s="1"/>
      <c r="E1986" s="1"/>
      <c r="F1986" s="1"/>
      <c r="G1986" s="1"/>
      <c r="H1986" s="1"/>
      <c r="L1986" s="1"/>
      <c r="M1986" s="1"/>
      <c r="N1986" s="35"/>
    </row>
    <row r="1987" spans="1:14" ht="12.75">
      <c r="A1987" s="15"/>
      <c r="B1987" s="23"/>
      <c r="C1987" s="11"/>
      <c r="D1987" s="1"/>
      <c r="E1987" s="1"/>
      <c r="F1987" s="1"/>
      <c r="G1987" s="1"/>
      <c r="H1987" s="1"/>
      <c r="L1987" s="1"/>
      <c r="M1987" s="1"/>
      <c r="N1987" s="35"/>
    </row>
    <row r="1988" spans="1:14" ht="12.75">
      <c r="A1988" s="15"/>
      <c r="B1988" s="23"/>
      <c r="C1988" s="11"/>
      <c r="D1988" s="1"/>
      <c r="E1988" s="1"/>
      <c r="F1988" s="1"/>
      <c r="G1988" s="1"/>
      <c r="H1988" s="1"/>
      <c r="L1988" s="1"/>
      <c r="M1988" s="1"/>
      <c r="N1988" s="35"/>
    </row>
    <row r="1989" spans="1:14" ht="12.75">
      <c r="A1989" s="15"/>
      <c r="B1989" s="23"/>
      <c r="C1989" s="11"/>
      <c r="D1989" s="1"/>
      <c r="E1989" s="1"/>
      <c r="F1989" s="1"/>
      <c r="G1989" s="1"/>
      <c r="H1989" s="1"/>
      <c r="L1989" s="1"/>
      <c r="M1989" s="1"/>
      <c r="N1989" s="35"/>
    </row>
    <row r="1990" spans="1:14" ht="12.75">
      <c r="A1990" s="15"/>
      <c r="B1990" s="23"/>
      <c r="C1990" s="11"/>
      <c r="D1990" s="1"/>
      <c r="E1990" s="1"/>
      <c r="F1990" s="1"/>
      <c r="G1990" s="1"/>
      <c r="H1990" s="1"/>
      <c r="L1990" s="1"/>
      <c r="M1990" s="1"/>
      <c r="N1990" s="35"/>
    </row>
    <row r="1991" spans="1:14" ht="12.75">
      <c r="A1991" s="15"/>
      <c r="B1991" s="23"/>
      <c r="C1991" s="11"/>
      <c r="D1991" s="1"/>
      <c r="E1991" s="1"/>
      <c r="F1991" s="1"/>
      <c r="G1991" s="1"/>
      <c r="H1991" s="1"/>
      <c r="L1991" s="1"/>
      <c r="M1991" s="1"/>
      <c r="N1991" s="35"/>
    </row>
    <row r="1992" spans="1:14" ht="12.75">
      <c r="A1992" s="15"/>
      <c r="B1992" s="23"/>
      <c r="C1992" s="11"/>
      <c r="D1992" s="1"/>
      <c r="E1992" s="1"/>
      <c r="F1992" s="1"/>
      <c r="G1992" s="1"/>
      <c r="H1992" s="1"/>
      <c r="L1992" s="1"/>
      <c r="M1992" s="1"/>
      <c r="N1992" s="35"/>
    </row>
    <row r="1993" spans="1:14" ht="12.75">
      <c r="A1993" s="15"/>
      <c r="B1993" s="23"/>
      <c r="C1993" s="11"/>
      <c r="D1993" s="1"/>
      <c r="E1993" s="1"/>
      <c r="F1993" s="1"/>
      <c r="G1993" s="1"/>
      <c r="H1993" s="1"/>
      <c r="L1993" s="1"/>
      <c r="M1993" s="1"/>
      <c r="N1993" s="35"/>
    </row>
    <row r="1994" spans="1:14" ht="12.75">
      <c r="A1994" s="15"/>
      <c r="B1994" s="23"/>
      <c r="C1994" s="11"/>
      <c r="D1994" s="1"/>
      <c r="E1994" s="1"/>
      <c r="F1994" s="1"/>
      <c r="G1994" s="1"/>
      <c r="H1994" s="1"/>
      <c r="L1994" s="1"/>
      <c r="M1994" s="1"/>
      <c r="N1994" s="35"/>
    </row>
    <row r="1995" spans="1:14" ht="12.75">
      <c r="A1995" s="15"/>
      <c r="B1995" s="23"/>
      <c r="C1995" s="11"/>
      <c r="D1995" s="1"/>
      <c r="E1995" s="1"/>
      <c r="F1995" s="1"/>
      <c r="G1995" s="1"/>
      <c r="H1995" s="1"/>
      <c r="L1995" s="1"/>
      <c r="M1995" s="1"/>
      <c r="N1995" s="35"/>
    </row>
    <row r="1996" spans="1:14" ht="12.75">
      <c r="A1996" s="15"/>
      <c r="B1996" s="23"/>
      <c r="C1996" s="11"/>
      <c r="D1996" s="1"/>
      <c r="E1996" s="1"/>
      <c r="F1996" s="1"/>
      <c r="G1996" s="1"/>
      <c r="H1996" s="1"/>
      <c r="L1996" s="1"/>
      <c r="M1996" s="1"/>
      <c r="N1996" s="35"/>
    </row>
    <row r="1997" spans="1:14" ht="12.75">
      <c r="A1997" s="15"/>
      <c r="B1997" s="23"/>
      <c r="C1997" s="11"/>
      <c r="D1997" s="1"/>
      <c r="E1997" s="1"/>
      <c r="F1997" s="1"/>
      <c r="G1997" s="1"/>
      <c r="H1997" s="1"/>
      <c r="L1997" s="1"/>
      <c r="M1997" s="1"/>
      <c r="N1997" s="35"/>
    </row>
    <row r="1998" spans="1:14" ht="12.75">
      <c r="A1998" s="15"/>
      <c r="B1998" s="23"/>
      <c r="C1998" s="11"/>
      <c r="D1998" s="1"/>
      <c r="E1998" s="1"/>
      <c r="F1998" s="1"/>
      <c r="G1998" s="1"/>
      <c r="H1998" s="1"/>
      <c r="L1998" s="1"/>
      <c r="M1998" s="1"/>
      <c r="N1998" s="35"/>
    </row>
    <row r="1999" spans="1:14" ht="12.75">
      <c r="A1999" s="15"/>
      <c r="B1999" s="23"/>
      <c r="C1999" s="11"/>
      <c r="D1999" s="1"/>
      <c r="E1999" s="1"/>
      <c r="F1999" s="1"/>
      <c r="G1999" s="1"/>
      <c r="H1999" s="1"/>
      <c r="L1999" s="1"/>
      <c r="M1999" s="1"/>
      <c r="N1999" s="35"/>
    </row>
    <row r="2000" spans="1:14" ht="12.75">
      <c r="A2000" s="15"/>
      <c r="B2000" s="23"/>
      <c r="C2000" s="11"/>
      <c r="D2000" s="1"/>
      <c r="E2000" s="1"/>
      <c r="F2000" s="1"/>
      <c r="G2000" s="1"/>
      <c r="H2000" s="1"/>
      <c r="L2000" s="1"/>
      <c r="M2000" s="1"/>
      <c r="N2000" s="35"/>
    </row>
    <row r="2001" spans="1:14" ht="12.75">
      <c r="A2001" s="15"/>
      <c r="B2001" s="23"/>
      <c r="C2001" s="11"/>
      <c r="D2001" s="1"/>
      <c r="E2001" s="1"/>
      <c r="F2001" s="1"/>
      <c r="G2001" s="1"/>
      <c r="H2001" s="1"/>
      <c r="L2001" s="1"/>
      <c r="M2001" s="1"/>
      <c r="N2001" s="35"/>
    </row>
    <row r="2002" spans="1:14" ht="12.75">
      <c r="A2002" s="15"/>
      <c r="B2002" s="23"/>
      <c r="C2002" s="11"/>
      <c r="D2002" s="1"/>
      <c r="E2002" s="1"/>
      <c r="F2002" s="1"/>
      <c r="G2002" s="1"/>
      <c r="H2002" s="1"/>
      <c r="L2002" s="1"/>
      <c r="M2002" s="1"/>
      <c r="N2002" s="35"/>
    </row>
    <row r="2003" spans="1:14" ht="12.75">
      <c r="A2003" s="15"/>
      <c r="B2003" s="23"/>
      <c r="C2003" s="11"/>
      <c r="D2003" s="1"/>
      <c r="E2003" s="1"/>
      <c r="F2003" s="1"/>
      <c r="G2003" s="1"/>
      <c r="H2003" s="1"/>
      <c r="L2003" s="1"/>
      <c r="M2003" s="1"/>
      <c r="N2003" s="35"/>
    </row>
    <row r="2004" spans="1:14" ht="12.75">
      <c r="A2004" s="15"/>
      <c r="B2004" s="23"/>
      <c r="C2004" s="11"/>
      <c r="D2004" s="1"/>
      <c r="E2004" s="1"/>
      <c r="F2004" s="1"/>
      <c r="G2004" s="1"/>
      <c r="H2004" s="1"/>
      <c r="L2004" s="1"/>
      <c r="M2004" s="1"/>
      <c r="N2004" s="35"/>
    </row>
    <row r="2005" spans="1:14" ht="12.75">
      <c r="A2005" s="15"/>
      <c r="B2005" s="23"/>
      <c r="C2005" s="11"/>
      <c r="D2005" s="1"/>
      <c r="E2005" s="1"/>
      <c r="F2005" s="1"/>
      <c r="G2005" s="1"/>
      <c r="H2005" s="1"/>
      <c r="L2005" s="1"/>
      <c r="M2005" s="1"/>
      <c r="N2005" s="35"/>
    </row>
    <row r="2006" spans="1:14" ht="12.75">
      <c r="A2006" s="15"/>
      <c r="B2006" s="23"/>
      <c r="C2006" s="11"/>
      <c r="D2006" s="1"/>
      <c r="E2006" s="1"/>
      <c r="F2006" s="1"/>
      <c r="G2006" s="1"/>
      <c r="H2006" s="1"/>
      <c r="L2006" s="1"/>
      <c r="M2006" s="1"/>
      <c r="N2006" s="35"/>
    </row>
    <row r="2007" spans="1:14" ht="12.75">
      <c r="A2007" s="15"/>
      <c r="B2007" s="23"/>
      <c r="C2007" s="11"/>
      <c r="D2007" s="1"/>
      <c r="E2007" s="1"/>
      <c r="F2007" s="1"/>
      <c r="G2007" s="1"/>
      <c r="H2007" s="1"/>
      <c r="L2007" s="1"/>
      <c r="M2007" s="1"/>
      <c r="N2007" s="35"/>
    </row>
    <row r="2008" spans="1:14" ht="12.75">
      <c r="A2008" s="15"/>
      <c r="B2008" s="23"/>
      <c r="C2008" s="11"/>
      <c r="D2008" s="1"/>
      <c r="E2008" s="1"/>
      <c r="F2008" s="1"/>
      <c r="G2008" s="1"/>
      <c r="H2008" s="1"/>
      <c r="L2008" s="1"/>
      <c r="M2008" s="1"/>
      <c r="N2008" s="35"/>
    </row>
    <row r="2009" spans="1:14" ht="12.75">
      <c r="A2009" s="15"/>
      <c r="B2009" s="23"/>
      <c r="C2009" s="11"/>
      <c r="D2009" s="1"/>
      <c r="E2009" s="1"/>
      <c r="F2009" s="1"/>
      <c r="G2009" s="1"/>
      <c r="H2009" s="1"/>
      <c r="L2009" s="1"/>
      <c r="M2009" s="1"/>
      <c r="N2009" s="35"/>
    </row>
    <row r="2010" spans="1:14" ht="12.75">
      <c r="A2010" s="15"/>
      <c r="B2010" s="23"/>
      <c r="C2010" s="11"/>
      <c r="D2010" s="1"/>
      <c r="E2010" s="1"/>
      <c r="F2010" s="1"/>
      <c r="G2010" s="1"/>
      <c r="H2010" s="1"/>
      <c r="L2010" s="1"/>
      <c r="M2010" s="1"/>
      <c r="N2010" s="35"/>
    </row>
    <row r="2011" spans="1:14" ht="12.75">
      <c r="A2011" s="15"/>
      <c r="B2011" s="23"/>
      <c r="C2011" s="11"/>
      <c r="D2011" s="1"/>
      <c r="E2011" s="1"/>
      <c r="F2011" s="1"/>
      <c r="G2011" s="1"/>
      <c r="H2011" s="1"/>
      <c r="L2011" s="1"/>
      <c r="M2011" s="1"/>
      <c r="N2011" s="35"/>
    </row>
    <row r="2012" spans="1:14" ht="12.75">
      <c r="A2012" s="15"/>
      <c r="B2012" s="23"/>
      <c r="C2012" s="11"/>
      <c r="D2012" s="1"/>
      <c r="E2012" s="1"/>
      <c r="F2012" s="1"/>
      <c r="G2012" s="1"/>
      <c r="H2012" s="1"/>
      <c r="L2012" s="1"/>
      <c r="M2012" s="1"/>
      <c r="N2012" s="35"/>
    </row>
    <row r="2013" spans="1:14" ht="12.75">
      <c r="A2013" s="15"/>
      <c r="B2013" s="23"/>
      <c r="C2013" s="11"/>
      <c r="D2013" s="1"/>
      <c r="E2013" s="1"/>
      <c r="F2013" s="1"/>
      <c r="G2013" s="1"/>
      <c r="H2013" s="1"/>
      <c r="L2013" s="1"/>
      <c r="M2013" s="1"/>
      <c r="N2013" s="35"/>
    </row>
    <row r="2014" spans="1:14" ht="12.75">
      <c r="A2014" s="15"/>
      <c r="B2014" s="23"/>
      <c r="C2014" s="11"/>
      <c r="D2014" s="1"/>
      <c r="E2014" s="1"/>
      <c r="F2014" s="1"/>
      <c r="G2014" s="1"/>
      <c r="H2014" s="1"/>
      <c r="L2014" s="1"/>
      <c r="M2014" s="1"/>
      <c r="N2014" s="35"/>
    </row>
    <row r="2015" spans="1:14" ht="12.75">
      <c r="A2015" s="15"/>
      <c r="B2015" s="23"/>
      <c r="C2015" s="11"/>
      <c r="D2015" s="1"/>
      <c r="E2015" s="1"/>
      <c r="F2015" s="1"/>
      <c r="G2015" s="1"/>
      <c r="H2015" s="1"/>
      <c r="L2015" s="1"/>
      <c r="M2015" s="1"/>
      <c r="N2015" s="35"/>
    </row>
    <row r="2016" spans="1:14" ht="12.75">
      <c r="A2016" s="15"/>
      <c r="B2016" s="23"/>
      <c r="C2016" s="11"/>
      <c r="D2016" s="1"/>
      <c r="E2016" s="1"/>
      <c r="F2016" s="1"/>
      <c r="G2016" s="1"/>
      <c r="H2016" s="1"/>
      <c r="L2016" s="1"/>
      <c r="M2016" s="1"/>
      <c r="N2016" s="35"/>
    </row>
    <row r="2017" spans="1:14" ht="12.75">
      <c r="A2017" s="15"/>
      <c r="B2017" s="23"/>
      <c r="C2017" s="11"/>
      <c r="D2017" s="1"/>
      <c r="E2017" s="1"/>
      <c r="F2017" s="1"/>
      <c r="G2017" s="1"/>
      <c r="H2017" s="1"/>
      <c r="L2017" s="1"/>
      <c r="M2017" s="1"/>
      <c r="N2017" s="35"/>
    </row>
    <row r="2018" spans="1:14" ht="12.75">
      <c r="A2018" s="15"/>
      <c r="B2018" s="23"/>
      <c r="C2018" s="11"/>
      <c r="D2018" s="1"/>
      <c r="E2018" s="1"/>
      <c r="F2018" s="1"/>
      <c r="G2018" s="1"/>
      <c r="H2018" s="1"/>
      <c r="L2018" s="1"/>
      <c r="M2018" s="1"/>
      <c r="N2018" s="35"/>
    </row>
    <row r="2019" spans="1:14" ht="12.75">
      <c r="A2019" s="15"/>
      <c r="B2019" s="23"/>
      <c r="C2019" s="11"/>
      <c r="D2019" s="1"/>
      <c r="E2019" s="1"/>
      <c r="F2019" s="1"/>
      <c r="G2019" s="1"/>
      <c r="H2019" s="1"/>
      <c r="L2019" s="1"/>
      <c r="M2019" s="1"/>
      <c r="N2019" s="35"/>
    </row>
    <row r="2020" spans="1:14" ht="12.75">
      <c r="A2020" s="15"/>
      <c r="B2020" s="23"/>
      <c r="C2020" s="11"/>
      <c r="D2020" s="1"/>
      <c r="E2020" s="1"/>
      <c r="F2020" s="1"/>
      <c r="G2020" s="1"/>
      <c r="H2020" s="1"/>
      <c r="L2020" s="1"/>
      <c r="M2020" s="1"/>
      <c r="N2020" s="35"/>
    </row>
    <row r="2021" spans="1:14" ht="12.75">
      <c r="A2021" s="15"/>
      <c r="B2021" s="23"/>
      <c r="C2021" s="11"/>
      <c r="D2021" s="1"/>
      <c r="E2021" s="1"/>
      <c r="F2021" s="1"/>
      <c r="G2021" s="1"/>
      <c r="H2021" s="1"/>
      <c r="L2021" s="1"/>
      <c r="M2021" s="1"/>
      <c r="N2021" s="35"/>
    </row>
    <row r="2022" spans="1:14" ht="12.75">
      <c r="A2022" s="15"/>
      <c r="B2022" s="23"/>
      <c r="C2022" s="11"/>
      <c r="D2022" s="1"/>
      <c r="E2022" s="1"/>
      <c r="F2022" s="1"/>
      <c r="G2022" s="1"/>
      <c r="H2022" s="1"/>
      <c r="L2022" s="1"/>
      <c r="M2022" s="1"/>
      <c r="N2022" s="35"/>
    </row>
    <row r="2023" spans="1:14" ht="12.75">
      <c r="A2023" s="15"/>
      <c r="B2023" s="23"/>
      <c r="C2023" s="11"/>
      <c r="D2023" s="1"/>
      <c r="E2023" s="1"/>
      <c r="F2023" s="1"/>
      <c r="G2023" s="1"/>
      <c r="H2023" s="1"/>
      <c r="L2023" s="1"/>
      <c r="M2023" s="1"/>
      <c r="N2023" s="35"/>
    </row>
    <row r="2024" spans="1:14" ht="12.75">
      <c r="A2024" s="15"/>
      <c r="B2024" s="23"/>
      <c r="C2024" s="11"/>
      <c r="D2024" s="1"/>
      <c r="E2024" s="1"/>
      <c r="F2024" s="1"/>
      <c r="G2024" s="1"/>
      <c r="H2024" s="1"/>
      <c r="L2024" s="1"/>
      <c r="M2024" s="1"/>
      <c r="N2024" s="35"/>
    </row>
    <row r="2025" spans="1:14" ht="12.75">
      <c r="A2025" s="15"/>
      <c r="B2025" s="23"/>
      <c r="C2025" s="11"/>
      <c r="D2025" s="1"/>
      <c r="E2025" s="1"/>
      <c r="F2025" s="1"/>
      <c r="G2025" s="1"/>
      <c r="H2025" s="1"/>
      <c r="L2025" s="1"/>
      <c r="M2025" s="1"/>
      <c r="N2025" s="35"/>
    </row>
    <row r="2026" spans="1:14" ht="12.75">
      <c r="A2026" s="15"/>
      <c r="B2026" s="23"/>
      <c r="C2026" s="11"/>
      <c r="D2026" s="1"/>
      <c r="E2026" s="1"/>
      <c r="F2026" s="1"/>
      <c r="G2026" s="1"/>
      <c r="H2026" s="1"/>
      <c r="L2026" s="1"/>
      <c r="M2026" s="1"/>
      <c r="N2026" s="35"/>
    </row>
    <row r="2027" spans="1:14" ht="12.75">
      <c r="A2027" s="15"/>
      <c r="B2027" s="23"/>
      <c r="C2027" s="11"/>
      <c r="D2027" s="1"/>
      <c r="E2027" s="1"/>
      <c r="F2027" s="1"/>
      <c r="G2027" s="1"/>
      <c r="H2027" s="1"/>
      <c r="L2027" s="1"/>
      <c r="M2027" s="1"/>
      <c r="N2027" s="35"/>
    </row>
    <row r="2028" spans="1:14" ht="12.75">
      <c r="A2028" s="15"/>
      <c r="B2028" s="23"/>
      <c r="C2028" s="11"/>
      <c r="D2028" s="1"/>
      <c r="E2028" s="1"/>
      <c r="F2028" s="1"/>
      <c r="G2028" s="1"/>
      <c r="H2028" s="1"/>
      <c r="L2028" s="1"/>
      <c r="M2028" s="1"/>
      <c r="N2028" s="35"/>
    </row>
    <row r="2029" spans="1:14" ht="12.75">
      <c r="A2029" s="15"/>
      <c r="B2029" s="23"/>
      <c r="C2029" s="11"/>
      <c r="D2029" s="1"/>
      <c r="E2029" s="1"/>
      <c r="F2029" s="1"/>
      <c r="G2029" s="1"/>
      <c r="H2029" s="1"/>
      <c r="L2029" s="1"/>
      <c r="M2029" s="1"/>
      <c r="N2029" s="35"/>
    </row>
    <row r="2030" spans="1:14" ht="12.75">
      <c r="A2030" s="15"/>
      <c r="B2030" s="23"/>
      <c r="C2030" s="11"/>
      <c r="D2030" s="1"/>
      <c r="E2030" s="1"/>
      <c r="F2030" s="1"/>
      <c r="G2030" s="1"/>
      <c r="H2030" s="1"/>
      <c r="L2030" s="1"/>
      <c r="M2030" s="1"/>
      <c r="N2030" s="35"/>
    </row>
    <row r="2031" spans="1:14" ht="12.75">
      <c r="A2031" s="15"/>
      <c r="B2031" s="23"/>
      <c r="C2031" s="11"/>
      <c r="D2031" s="1"/>
      <c r="E2031" s="1"/>
      <c r="F2031" s="1"/>
      <c r="G2031" s="1"/>
      <c r="H2031" s="1"/>
      <c r="L2031" s="1"/>
      <c r="M2031" s="1"/>
      <c r="N2031" s="35"/>
    </row>
    <row r="2032" spans="1:14" ht="12.75">
      <c r="A2032" s="15"/>
      <c r="B2032" s="23"/>
      <c r="C2032" s="11"/>
      <c r="D2032" s="1"/>
      <c r="E2032" s="1"/>
      <c r="F2032" s="1"/>
      <c r="G2032" s="1"/>
      <c r="H2032" s="1"/>
      <c r="L2032" s="1"/>
      <c r="M2032" s="1"/>
      <c r="N2032" s="35"/>
    </row>
    <row r="2033" spans="1:14" ht="12.75">
      <c r="A2033" s="15"/>
      <c r="B2033" s="23"/>
      <c r="C2033" s="11"/>
      <c r="D2033" s="1"/>
      <c r="E2033" s="1"/>
      <c r="F2033" s="1"/>
      <c r="G2033" s="1"/>
      <c r="H2033" s="1"/>
      <c r="L2033" s="1"/>
      <c r="M2033" s="1"/>
      <c r="N2033" s="35"/>
    </row>
    <row r="2034" spans="1:14" ht="12.75">
      <c r="A2034" s="15"/>
      <c r="B2034" s="23"/>
      <c r="C2034" s="11"/>
      <c r="D2034" s="1"/>
      <c r="E2034" s="1"/>
      <c r="F2034" s="1"/>
      <c r="G2034" s="1"/>
      <c r="H2034" s="1"/>
      <c r="L2034" s="1"/>
      <c r="M2034" s="1"/>
      <c r="N2034" s="35"/>
    </row>
    <row r="2035" spans="1:14" ht="12.75">
      <c r="A2035" s="15"/>
      <c r="B2035" s="23"/>
      <c r="C2035" s="11"/>
      <c r="D2035" s="1"/>
      <c r="E2035" s="1"/>
      <c r="F2035" s="1"/>
      <c r="G2035" s="1"/>
      <c r="H2035" s="1"/>
      <c r="L2035" s="1"/>
      <c r="M2035" s="1"/>
      <c r="N2035" s="35"/>
    </row>
    <row r="2036" spans="1:14" ht="12.75">
      <c r="A2036" s="15"/>
      <c r="B2036" s="23"/>
      <c r="C2036" s="11"/>
      <c r="D2036" s="1"/>
      <c r="E2036" s="1"/>
      <c r="F2036" s="1"/>
      <c r="G2036" s="1"/>
      <c r="H2036" s="1"/>
      <c r="L2036" s="1"/>
      <c r="M2036" s="1"/>
      <c r="N2036" s="35"/>
    </row>
    <row r="2037" spans="1:14" ht="12.75">
      <c r="A2037" s="15"/>
      <c r="B2037" s="23"/>
      <c r="C2037" s="11"/>
      <c r="D2037" s="1"/>
      <c r="E2037" s="1"/>
      <c r="F2037" s="1"/>
      <c r="G2037" s="1"/>
      <c r="H2037" s="1"/>
      <c r="L2037" s="1"/>
      <c r="M2037" s="1"/>
      <c r="N2037" s="35"/>
    </row>
    <row r="2038" spans="1:14" ht="12.75">
      <c r="A2038" s="15"/>
      <c r="B2038" s="23"/>
      <c r="C2038" s="11"/>
      <c r="D2038" s="1"/>
      <c r="E2038" s="1"/>
      <c r="F2038" s="1"/>
      <c r="G2038" s="1"/>
      <c r="H2038" s="1"/>
      <c r="L2038" s="1"/>
      <c r="M2038" s="1"/>
      <c r="N2038" s="35"/>
    </row>
    <row r="2039" spans="1:14" ht="12.75">
      <c r="A2039" s="15"/>
      <c r="B2039" s="23"/>
      <c r="C2039" s="11"/>
      <c r="D2039" s="1"/>
      <c r="E2039" s="1"/>
      <c r="F2039" s="1"/>
      <c r="G2039" s="1"/>
      <c r="H2039" s="1"/>
      <c r="L2039" s="1"/>
      <c r="M2039" s="1"/>
      <c r="N2039" s="35"/>
    </row>
    <row r="2040" spans="1:14" ht="12.75">
      <c r="A2040" s="15"/>
      <c r="B2040" s="23"/>
      <c r="C2040" s="11"/>
      <c r="D2040" s="1"/>
      <c r="E2040" s="1"/>
      <c r="F2040" s="1"/>
      <c r="G2040" s="1"/>
      <c r="H2040" s="1"/>
      <c r="L2040" s="1"/>
      <c r="M2040" s="1"/>
      <c r="N2040" s="35"/>
    </row>
    <row r="2041" spans="1:14" ht="12.75">
      <c r="A2041" s="15"/>
      <c r="B2041" s="23"/>
      <c r="C2041" s="11"/>
      <c r="D2041" s="1"/>
      <c r="E2041" s="1"/>
      <c r="F2041" s="1"/>
      <c r="G2041" s="1"/>
      <c r="H2041" s="1"/>
      <c r="L2041" s="1"/>
      <c r="M2041" s="1"/>
      <c r="N2041" s="35"/>
    </row>
    <row r="2042" spans="1:14" ht="12.75">
      <c r="A2042" s="15"/>
      <c r="B2042" s="23"/>
      <c r="C2042" s="11"/>
      <c r="D2042" s="1"/>
      <c r="E2042" s="1"/>
      <c r="F2042" s="1"/>
      <c r="G2042" s="1"/>
      <c r="H2042" s="1"/>
      <c r="L2042" s="1"/>
      <c r="M2042" s="1"/>
      <c r="N2042" s="35"/>
    </row>
    <row r="2043" spans="1:14" ht="12.75">
      <c r="A2043" s="15"/>
      <c r="B2043" s="23"/>
      <c r="C2043" s="11"/>
      <c r="D2043" s="1"/>
      <c r="E2043" s="1"/>
      <c r="F2043" s="1"/>
      <c r="G2043" s="1"/>
      <c r="H2043" s="1"/>
      <c r="L2043" s="1"/>
      <c r="M2043" s="1"/>
      <c r="N2043" s="35"/>
    </row>
    <row r="2044" spans="1:14" ht="12.75">
      <c r="A2044" s="15"/>
      <c r="B2044" s="23"/>
      <c r="C2044" s="11"/>
      <c r="D2044" s="1"/>
      <c r="E2044" s="1"/>
      <c r="F2044" s="1"/>
      <c r="G2044" s="1"/>
      <c r="H2044" s="1"/>
      <c r="L2044" s="1"/>
      <c r="M2044" s="1"/>
      <c r="N2044" s="35"/>
    </row>
    <row r="2045" spans="1:14" ht="12.75">
      <c r="A2045" s="15"/>
      <c r="B2045" s="23"/>
      <c r="C2045" s="11"/>
      <c r="D2045" s="1"/>
      <c r="E2045" s="1"/>
      <c r="F2045" s="1"/>
      <c r="G2045" s="1"/>
      <c r="H2045" s="1"/>
      <c r="L2045" s="1"/>
      <c r="M2045" s="1"/>
      <c r="N2045" s="35"/>
    </row>
    <row r="2046" spans="1:14" ht="12.75">
      <c r="A2046" s="15"/>
      <c r="B2046" s="23"/>
      <c r="C2046" s="11"/>
      <c r="D2046" s="1"/>
      <c r="E2046" s="1"/>
      <c r="F2046" s="1"/>
      <c r="G2046" s="1"/>
      <c r="H2046" s="1"/>
      <c r="L2046" s="1"/>
      <c r="M2046" s="1"/>
      <c r="N2046" s="35"/>
    </row>
    <row r="2047" spans="1:14" ht="12.75">
      <c r="A2047" s="15"/>
      <c r="B2047" s="23"/>
      <c r="C2047" s="11"/>
      <c r="D2047" s="1"/>
      <c r="E2047" s="1"/>
      <c r="F2047" s="1"/>
      <c r="G2047" s="1"/>
      <c r="H2047" s="1"/>
      <c r="L2047" s="1"/>
      <c r="M2047" s="1"/>
      <c r="N2047" s="35"/>
    </row>
    <row r="2048" spans="1:14" ht="12.75">
      <c r="A2048" s="15"/>
      <c r="B2048" s="23"/>
      <c r="C2048" s="11"/>
      <c r="D2048" s="1"/>
      <c r="E2048" s="1"/>
      <c r="F2048" s="1"/>
      <c r="G2048" s="1"/>
      <c r="H2048" s="1"/>
      <c r="L2048" s="1"/>
      <c r="M2048" s="1"/>
      <c r="N2048" s="35"/>
    </row>
    <row r="2049" spans="1:14" ht="12.75">
      <c r="A2049" s="15"/>
      <c r="B2049" s="23"/>
      <c r="C2049" s="11"/>
      <c r="D2049" s="1"/>
      <c r="E2049" s="1"/>
      <c r="F2049" s="1"/>
      <c r="G2049" s="1"/>
      <c r="H2049" s="1"/>
      <c r="L2049" s="1"/>
      <c r="M2049" s="1"/>
      <c r="N2049" s="35"/>
    </row>
    <row r="2050" spans="1:14" ht="12.75">
      <c r="A2050" s="15"/>
      <c r="B2050" s="23"/>
      <c r="C2050" s="11"/>
      <c r="D2050" s="1"/>
      <c r="E2050" s="1"/>
      <c r="F2050" s="1"/>
      <c r="G2050" s="1"/>
      <c r="H2050" s="1"/>
      <c r="L2050" s="1"/>
      <c r="M2050" s="1"/>
      <c r="N2050" s="35"/>
    </row>
    <row r="2051" spans="1:14" ht="12.75">
      <c r="A2051" s="15"/>
      <c r="B2051" s="23"/>
      <c r="C2051" s="11"/>
      <c r="D2051" s="1"/>
      <c r="E2051" s="1"/>
      <c r="F2051" s="1"/>
      <c r="G2051" s="1"/>
      <c r="H2051" s="1"/>
      <c r="L2051" s="1"/>
      <c r="M2051" s="1"/>
      <c r="N2051" s="35"/>
    </row>
    <row r="2052" spans="1:14" ht="12.75">
      <c r="A2052" s="15"/>
      <c r="B2052" s="23"/>
      <c r="C2052" s="11"/>
      <c r="D2052" s="1"/>
      <c r="E2052" s="1"/>
      <c r="F2052" s="1"/>
      <c r="G2052" s="1"/>
      <c r="H2052" s="1"/>
      <c r="L2052" s="1"/>
      <c r="M2052" s="1"/>
      <c r="N2052" s="35"/>
    </row>
    <row r="2053" spans="1:14" ht="12.75">
      <c r="A2053" s="15"/>
      <c r="B2053" s="23"/>
      <c r="C2053" s="11"/>
      <c r="D2053" s="1"/>
      <c r="E2053" s="1"/>
      <c r="F2053" s="1"/>
      <c r="G2053" s="1"/>
      <c r="H2053" s="1"/>
      <c r="L2053" s="1"/>
      <c r="M2053" s="1"/>
      <c r="N2053" s="35"/>
    </row>
    <row r="2054" spans="1:14" ht="12.75">
      <c r="A2054" s="15"/>
      <c r="B2054" s="23"/>
      <c r="C2054" s="11"/>
      <c r="D2054" s="1"/>
      <c r="E2054" s="1"/>
      <c r="F2054" s="1"/>
      <c r="G2054" s="1"/>
      <c r="H2054" s="1"/>
      <c r="L2054" s="1"/>
      <c r="M2054" s="1"/>
      <c r="N2054" s="35"/>
    </row>
    <row r="2055" spans="1:14" ht="12.75">
      <c r="A2055" s="15"/>
      <c r="B2055" s="23"/>
      <c r="C2055" s="11"/>
      <c r="D2055" s="1"/>
      <c r="E2055" s="1"/>
      <c r="F2055" s="1"/>
      <c r="G2055" s="1"/>
      <c r="H2055" s="1"/>
      <c r="L2055" s="1"/>
      <c r="M2055" s="1"/>
      <c r="N2055" s="35"/>
    </row>
    <row r="2056" spans="1:14" ht="12.75">
      <c r="A2056" s="15"/>
      <c r="B2056" s="23"/>
      <c r="C2056" s="11"/>
      <c r="D2056" s="1"/>
      <c r="E2056" s="1"/>
      <c r="F2056" s="1"/>
      <c r="G2056" s="1"/>
      <c r="H2056" s="1"/>
      <c r="L2056" s="1"/>
      <c r="M2056" s="1"/>
      <c r="N2056" s="35"/>
    </row>
    <row r="2057" spans="1:14" ht="12.75">
      <c r="A2057" s="15"/>
      <c r="B2057" s="23"/>
      <c r="C2057" s="11"/>
      <c r="D2057" s="1"/>
      <c r="E2057" s="1"/>
      <c r="F2057" s="1"/>
      <c r="G2057" s="1"/>
      <c r="H2057" s="1"/>
      <c r="L2057" s="1"/>
      <c r="M2057" s="1"/>
      <c r="N2057" s="35"/>
    </row>
    <row r="2058" spans="1:14" ht="12.75">
      <c r="A2058" s="15"/>
      <c r="B2058" s="23"/>
      <c r="C2058" s="11"/>
      <c r="D2058" s="1"/>
      <c r="E2058" s="1"/>
      <c r="F2058" s="1"/>
      <c r="G2058" s="1"/>
      <c r="H2058" s="1"/>
      <c r="L2058" s="1"/>
      <c r="M2058" s="1"/>
      <c r="N2058" s="35"/>
    </row>
    <row r="2059" spans="1:14" ht="12.75">
      <c r="A2059" s="15"/>
      <c r="B2059" s="23"/>
      <c r="C2059" s="11"/>
      <c r="D2059" s="1"/>
      <c r="E2059" s="1"/>
      <c r="F2059" s="1"/>
      <c r="G2059" s="1"/>
      <c r="H2059" s="1"/>
      <c r="L2059" s="1"/>
      <c r="M2059" s="1"/>
      <c r="N2059" s="35"/>
    </row>
    <row r="2060" spans="1:14" ht="12.75">
      <c r="A2060" s="15"/>
      <c r="B2060" s="23"/>
      <c r="C2060" s="11"/>
      <c r="D2060" s="1"/>
      <c r="E2060" s="1"/>
      <c r="F2060" s="1"/>
      <c r="G2060" s="1"/>
      <c r="H2060" s="1"/>
      <c r="L2060" s="1"/>
      <c r="M2060" s="1"/>
      <c r="N2060" s="35"/>
    </row>
    <row r="2061" spans="1:14" ht="12.75">
      <c r="A2061" s="15"/>
      <c r="B2061" s="23"/>
      <c r="C2061" s="11"/>
      <c r="D2061" s="1"/>
      <c r="E2061" s="1"/>
      <c r="F2061" s="1"/>
      <c r="G2061" s="1"/>
      <c r="H2061" s="1"/>
      <c r="L2061" s="1"/>
      <c r="M2061" s="1"/>
      <c r="N2061" s="35"/>
    </row>
    <row r="2062" spans="1:14" ht="12.75">
      <c r="A2062" s="15"/>
      <c r="B2062" s="23"/>
      <c r="C2062" s="11"/>
      <c r="D2062" s="1"/>
      <c r="E2062" s="1"/>
      <c r="F2062" s="1"/>
      <c r="G2062" s="1"/>
      <c r="H2062" s="1"/>
      <c r="L2062" s="1"/>
      <c r="M2062" s="1"/>
      <c r="N2062" s="35"/>
    </row>
    <row r="2063" spans="1:14" ht="12.75">
      <c r="A2063" s="15"/>
      <c r="B2063" s="23"/>
      <c r="C2063" s="11"/>
      <c r="D2063" s="1"/>
      <c r="E2063" s="1"/>
      <c r="F2063" s="1"/>
      <c r="G2063" s="1"/>
      <c r="H2063" s="1"/>
      <c r="L2063" s="1"/>
      <c r="M2063" s="1"/>
      <c r="N2063" s="35"/>
    </row>
    <row r="2064" spans="1:14" ht="12.75">
      <c r="A2064" s="15"/>
      <c r="B2064" s="23"/>
      <c r="C2064" s="11"/>
      <c r="D2064" s="1"/>
      <c r="E2064" s="1"/>
      <c r="F2064" s="1"/>
      <c r="G2064" s="1"/>
      <c r="H2064" s="1"/>
      <c r="L2064" s="1"/>
      <c r="M2064" s="1"/>
      <c r="N2064" s="35"/>
    </row>
    <row r="2065" spans="1:14" ht="12.75">
      <c r="A2065" s="15"/>
      <c r="B2065" s="23"/>
      <c r="C2065" s="11"/>
      <c r="D2065" s="1"/>
      <c r="E2065" s="1"/>
      <c r="F2065" s="1"/>
      <c r="G2065" s="1"/>
      <c r="H2065" s="1"/>
      <c r="L2065" s="1"/>
      <c r="M2065" s="1"/>
      <c r="N2065" s="35"/>
    </row>
    <row r="2066" spans="1:14" ht="12.75">
      <c r="A2066" s="15"/>
      <c r="B2066" s="23"/>
      <c r="C2066" s="11"/>
      <c r="D2066" s="1"/>
      <c r="E2066" s="1"/>
      <c r="F2066" s="1"/>
      <c r="G2066" s="1"/>
      <c r="H2066" s="1"/>
      <c r="L2066" s="1"/>
      <c r="M2066" s="1"/>
      <c r="N2066" s="35"/>
    </row>
    <row r="2067" spans="1:14" ht="12.75">
      <c r="A2067" s="15"/>
      <c r="B2067" s="23"/>
      <c r="C2067" s="11"/>
      <c r="D2067" s="1"/>
      <c r="E2067" s="1"/>
      <c r="F2067" s="1"/>
      <c r="G2067" s="1"/>
      <c r="H2067" s="1"/>
      <c r="L2067" s="1"/>
      <c r="M2067" s="1"/>
      <c r="N2067" s="35"/>
    </row>
    <row r="2068" spans="1:14" ht="12.75">
      <c r="A2068" s="15"/>
      <c r="B2068" s="23"/>
      <c r="C2068" s="11"/>
      <c r="D2068" s="1"/>
      <c r="E2068" s="1"/>
      <c r="F2068" s="1"/>
      <c r="G2068" s="1"/>
      <c r="H2068" s="1"/>
      <c r="L2068" s="1"/>
      <c r="M2068" s="1"/>
      <c r="N2068" s="35"/>
    </row>
    <row r="2069" spans="1:14" ht="12.75">
      <c r="A2069" s="15"/>
      <c r="B2069" s="23"/>
      <c r="C2069" s="11"/>
      <c r="D2069" s="1"/>
      <c r="E2069" s="1"/>
      <c r="F2069" s="1"/>
      <c r="G2069" s="1"/>
      <c r="H2069" s="1"/>
      <c r="L2069" s="1"/>
      <c r="M2069" s="1"/>
      <c r="N2069" s="35"/>
    </row>
    <row r="2070" spans="1:14" ht="12.75">
      <c r="A2070" s="15"/>
      <c r="B2070" s="23"/>
      <c r="C2070" s="11"/>
      <c r="D2070" s="1"/>
      <c r="E2070" s="1"/>
      <c r="F2070" s="1"/>
      <c r="G2070" s="1"/>
      <c r="H2070" s="1"/>
      <c r="L2070" s="1"/>
      <c r="M2070" s="1"/>
      <c r="N2070" s="35"/>
    </row>
    <row r="2071" spans="1:14" ht="12.75">
      <c r="A2071" s="15"/>
      <c r="B2071" s="23"/>
      <c r="C2071" s="11"/>
      <c r="D2071" s="1"/>
      <c r="E2071" s="1"/>
      <c r="F2071" s="1"/>
      <c r="G2071" s="1"/>
      <c r="H2071" s="1"/>
      <c r="L2071" s="1"/>
      <c r="M2071" s="1"/>
      <c r="N2071" s="35"/>
    </row>
    <row r="2072" spans="1:14" ht="12.75">
      <c r="A2072" s="15"/>
      <c r="B2072" s="23"/>
      <c r="C2072" s="11"/>
      <c r="D2072" s="1"/>
      <c r="E2072" s="1"/>
      <c r="F2072" s="1"/>
      <c r="G2072" s="1"/>
      <c r="H2072" s="1"/>
      <c r="L2072" s="1"/>
      <c r="M2072" s="1"/>
      <c r="N2072" s="35"/>
    </row>
    <row r="2073" spans="1:14" ht="12.75">
      <c r="A2073" s="15"/>
      <c r="B2073" s="23"/>
      <c r="C2073" s="11"/>
      <c r="D2073" s="1"/>
      <c r="E2073" s="1"/>
      <c r="F2073" s="1"/>
      <c r="G2073" s="1"/>
      <c r="H2073" s="1"/>
      <c r="L2073" s="1"/>
      <c r="M2073" s="1"/>
      <c r="N2073" s="35"/>
    </row>
    <row r="2074" spans="1:14" ht="12.75">
      <c r="A2074" s="15"/>
      <c r="B2074" s="23"/>
      <c r="C2074" s="11"/>
      <c r="D2074" s="1"/>
      <c r="E2074" s="1"/>
      <c r="F2074" s="1"/>
      <c r="G2074" s="1"/>
      <c r="H2074" s="1"/>
      <c r="L2074" s="1"/>
      <c r="M2074" s="1"/>
      <c r="N2074" s="35"/>
    </row>
    <row r="2075" spans="1:14" ht="12.75">
      <c r="A2075" s="15"/>
      <c r="B2075" s="23"/>
      <c r="C2075" s="11"/>
      <c r="D2075" s="1"/>
      <c r="E2075" s="1"/>
      <c r="F2075" s="1"/>
      <c r="G2075" s="1"/>
      <c r="H2075" s="1"/>
      <c r="L2075" s="1"/>
      <c r="M2075" s="1"/>
      <c r="N2075" s="35"/>
    </row>
    <row r="2076" spans="1:14" ht="12.75">
      <c r="A2076" s="15"/>
      <c r="B2076" s="23"/>
      <c r="C2076" s="11"/>
      <c r="D2076" s="1"/>
      <c r="E2076" s="1"/>
      <c r="F2076" s="1"/>
      <c r="G2076" s="1"/>
      <c r="H2076" s="1"/>
      <c r="L2076" s="1"/>
      <c r="M2076" s="1"/>
      <c r="N2076" s="35"/>
    </row>
    <row r="2077" spans="1:14" ht="12.75">
      <c r="A2077" s="15"/>
      <c r="B2077" s="23"/>
      <c r="C2077" s="11"/>
      <c r="D2077" s="1"/>
      <c r="E2077" s="1"/>
      <c r="F2077" s="1"/>
      <c r="G2077" s="1"/>
      <c r="H2077" s="1"/>
      <c r="L2077" s="1"/>
      <c r="M2077" s="1"/>
      <c r="N2077" s="35"/>
    </row>
    <row r="2078" spans="1:14" ht="12.75">
      <c r="A2078" s="15"/>
      <c r="B2078" s="23"/>
      <c r="C2078" s="11"/>
      <c r="D2078" s="1"/>
      <c r="E2078" s="1"/>
      <c r="F2078" s="1"/>
      <c r="G2078" s="1"/>
      <c r="H2078" s="1"/>
      <c r="L2078" s="1"/>
      <c r="M2078" s="1"/>
      <c r="N2078" s="35"/>
    </row>
    <row r="2079" spans="1:14" ht="12.75">
      <c r="A2079" s="15"/>
      <c r="B2079" s="23"/>
      <c r="C2079" s="11"/>
      <c r="D2079" s="1"/>
      <c r="E2079" s="1"/>
      <c r="F2079" s="1"/>
      <c r="G2079" s="1"/>
      <c r="H2079" s="1"/>
      <c r="L2079" s="1"/>
      <c r="M2079" s="1"/>
      <c r="N2079" s="35"/>
    </row>
    <row r="2080" spans="1:14" ht="12.75">
      <c r="A2080" s="15"/>
      <c r="B2080" s="23"/>
      <c r="C2080" s="11"/>
      <c r="D2080" s="1"/>
      <c r="E2080" s="1"/>
      <c r="F2080" s="1"/>
      <c r="G2080" s="1"/>
      <c r="H2080" s="1"/>
      <c r="L2080" s="1"/>
      <c r="M2080" s="1"/>
      <c r="N2080" s="35"/>
    </row>
    <row r="2081" spans="1:14" ht="12.75">
      <c r="A2081" s="15"/>
      <c r="B2081" s="23"/>
      <c r="C2081" s="11"/>
      <c r="D2081" s="1"/>
      <c r="E2081" s="1"/>
      <c r="F2081" s="1"/>
      <c r="G2081" s="1"/>
      <c r="H2081" s="1"/>
      <c r="L2081" s="1"/>
      <c r="M2081" s="1"/>
      <c r="N2081" s="35"/>
    </row>
    <row r="2082" spans="1:14" ht="12.75">
      <c r="A2082" s="15"/>
      <c r="B2082" s="23"/>
      <c r="C2082" s="11"/>
      <c r="D2082" s="1"/>
      <c r="E2082" s="1"/>
      <c r="F2082" s="1"/>
      <c r="G2082" s="1"/>
      <c r="H2082" s="1"/>
      <c r="L2082" s="1"/>
      <c r="M2082" s="1"/>
      <c r="N2082" s="35"/>
    </row>
    <row r="2083" spans="1:14" ht="12.75">
      <c r="A2083" s="15"/>
      <c r="B2083" s="23"/>
      <c r="C2083" s="11"/>
      <c r="D2083" s="1"/>
      <c r="E2083" s="1"/>
      <c r="F2083" s="1"/>
      <c r="G2083" s="1"/>
      <c r="H2083" s="1"/>
      <c r="L2083" s="1"/>
      <c r="M2083" s="1"/>
      <c r="N2083" s="35"/>
    </row>
    <row r="2084" spans="1:14" ht="12.75">
      <c r="A2084" s="15"/>
      <c r="B2084" s="23"/>
      <c r="C2084" s="11"/>
      <c r="D2084" s="1"/>
      <c r="E2084" s="1"/>
      <c r="F2084" s="1"/>
      <c r="G2084" s="1"/>
      <c r="H2084" s="1"/>
      <c r="L2084" s="1"/>
      <c r="M2084" s="1"/>
      <c r="N2084" s="35"/>
    </row>
    <row r="2085" spans="1:14" ht="12.75">
      <c r="A2085" s="15"/>
      <c r="B2085" s="23"/>
      <c r="C2085" s="11"/>
      <c r="D2085" s="1"/>
      <c r="E2085" s="1"/>
      <c r="F2085" s="1"/>
      <c r="G2085" s="1"/>
      <c r="H2085" s="1"/>
      <c r="L2085" s="1"/>
      <c r="M2085" s="1"/>
      <c r="N2085" s="35"/>
    </row>
    <row r="2086" spans="1:14" ht="12.75">
      <c r="A2086" s="15"/>
      <c r="B2086" s="23"/>
      <c r="C2086" s="11"/>
      <c r="D2086" s="1"/>
      <c r="E2086" s="1"/>
      <c r="F2086" s="1"/>
      <c r="G2086" s="1"/>
      <c r="H2086" s="1"/>
      <c r="L2086" s="1"/>
      <c r="M2086" s="1"/>
      <c r="N2086" s="35"/>
    </row>
    <row r="2087" spans="1:14" ht="12.75">
      <c r="A2087" s="15"/>
      <c r="B2087" s="23"/>
      <c r="C2087" s="11"/>
      <c r="D2087" s="1"/>
      <c r="E2087" s="1"/>
      <c r="F2087" s="1"/>
      <c r="G2087" s="1"/>
      <c r="H2087" s="1"/>
      <c r="L2087" s="1"/>
      <c r="M2087" s="1"/>
      <c r="N2087" s="35"/>
    </row>
    <row r="2088" spans="1:14" ht="12.75">
      <c r="A2088" s="15"/>
      <c r="B2088" s="23"/>
      <c r="C2088" s="11"/>
      <c r="D2088" s="1"/>
      <c r="E2088" s="1"/>
      <c r="F2088" s="1"/>
      <c r="G2088" s="1"/>
      <c r="H2088" s="1"/>
      <c r="L2088" s="1"/>
      <c r="M2088" s="1"/>
      <c r="N2088" s="35"/>
    </row>
    <row r="2089" spans="1:14" ht="12.75">
      <c r="A2089" s="15"/>
      <c r="B2089" s="23"/>
      <c r="C2089" s="11"/>
      <c r="D2089" s="1"/>
      <c r="E2089" s="1"/>
      <c r="F2089" s="1"/>
      <c r="G2089" s="1"/>
      <c r="H2089" s="1"/>
      <c r="L2089" s="1"/>
      <c r="M2089" s="1"/>
      <c r="N2089" s="35"/>
    </row>
    <row r="2090" spans="1:14" ht="12.75">
      <c r="A2090" s="15"/>
      <c r="B2090" s="23"/>
      <c r="C2090" s="11"/>
      <c r="D2090" s="1"/>
      <c r="E2090" s="1"/>
      <c r="F2090" s="1"/>
      <c r="G2090" s="1"/>
      <c r="H2090" s="1"/>
      <c r="L2090" s="1"/>
      <c r="M2090" s="1"/>
      <c r="N2090" s="35"/>
    </row>
    <row r="2091" spans="1:14" ht="12.75">
      <c r="A2091" s="15"/>
      <c r="B2091" s="23"/>
      <c r="C2091" s="11"/>
      <c r="D2091" s="1"/>
      <c r="E2091" s="1"/>
      <c r="F2091" s="1"/>
      <c r="G2091" s="1"/>
      <c r="H2091" s="1"/>
      <c r="L2091" s="1"/>
      <c r="M2091" s="1"/>
      <c r="N2091" s="35"/>
    </row>
    <row r="2092" spans="1:14" ht="12.75">
      <c r="A2092" s="15"/>
      <c r="B2092" s="23"/>
      <c r="C2092" s="11"/>
      <c r="D2092" s="1"/>
      <c r="E2092" s="1"/>
      <c r="F2092" s="1"/>
      <c r="G2092" s="1"/>
      <c r="H2092" s="1"/>
      <c r="L2092" s="1"/>
      <c r="M2092" s="1"/>
      <c r="N2092" s="35"/>
    </row>
    <row r="2093" spans="1:14" ht="12.75">
      <c r="A2093" s="15"/>
      <c r="B2093" s="23"/>
      <c r="C2093" s="11"/>
      <c r="D2093" s="1"/>
      <c r="E2093" s="1"/>
      <c r="F2093" s="1"/>
      <c r="G2093" s="1"/>
      <c r="H2093" s="1"/>
      <c r="L2093" s="1"/>
      <c r="M2093" s="1"/>
      <c r="N2093" s="35"/>
    </row>
    <row r="2094" spans="1:14" ht="12.75">
      <c r="A2094" s="15"/>
      <c r="B2094" s="23"/>
      <c r="C2094" s="11"/>
      <c r="D2094" s="1"/>
      <c r="E2094" s="1"/>
      <c r="F2094" s="1"/>
      <c r="G2094" s="1"/>
      <c r="H2094" s="1"/>
      <c r="L2094" s="1"/>
      <c r="M2094" s="1"/>
      <c r="N2094" s="35"/>
    </row>
    <row r="2095" spans="1:14" ht="12.75">
      <c r="A2095" s="15"/>
      <c r="B2095" s="23"/>
      <c r="C2095" s="11"/>
      <c r="D2095" s="1"/>
      <c r="E2095" s="1"/>
      <c r="F2095" s="1"/>
      <c r="G2095" s="1"/>
      <c r="H2095" s="1"/>
      <c r="L2095" s="1"/>
      <c r="M2095" s="1"/>
      <c r="N2095" s="35"/>
    </row>
    <row r="2096" spans="1:14" ht="12.75">
      <c r="A2096" s="15"/>
      <c r="B2096" s="23"/>
      <c r="C2096" s="11"/>
      <c r="D2096" s="1"/>
      <c r="E2096" s="1"/>
      <c r="F2096" s="1"/>
      <c r="G2096" s="1"/>
      <c r="H2096" s="1"/>
      <c r="L2096" s="1"/>
      <c r="M2096" s="1"/>
      <c r="N2096" s="35"/>
    </row>
    <row r="2097" spans="1:14" ht="12.75">
      <c r="A2097" s="15"/>
      <c r="B2097" s="23"/>
      <c r="C2097" s="11"/>
      <c r="D2097" s="1"/>
      <c r="E2097" s="1"/>
      <c r="F2097" s="1"/>
      <c r="G2097" s="1"/>
      <c r="H2097" s="1"/>
      <c r="L2097" s="1"/>
      <c r="M2097" s="1"/>
      <c r="N2097" s="35"/>
    </row>
    <row r="2098" spans="1:14" ht="12.75">
      <c r="A2098" s="15"/>
      <c r="B2098" s="23"/>
      <c r="C2098" s="11"/>
      <c r="D2098" s="1"/>
      <c r="E2098" s="1"/>
      <c r="F2098" s="1"/>
      <c r="G2098" s="1"/>
      <c r="H2098" s="1"/>
      <c r="L2098" s="1"/>
      <c r="M2098" s="1"/>
      <c r="N2098" s="35"/>
    </row>
    <row r="2099" spans="1:14" ht="12.75">
      <c r="A2099" s="15"/>
      <c r="B2099" s="23"/>
      <c r="C2099" s="11"/>
      <c r="D2099" s="1"/>
      <c r="E2099" s="1"/>
      <c r="F2099" s="1"/>
      <c r="G2099" s="1"/>
      <c r="H2099" s="1"/>
      <c r="L2099" s="1"/>
      <c r="M2099" s="1"/>
      <c r="N2099" s="35"/>
    </row>
    <row r="2100" spans="1:14" ht="12.75">
      <c r="A2100" s="15"/>
      <c r="B2100" s="23"/>
      <c r="C2100" s="11"/>
      <c r="D2100" s="1"/>
      <c r="E2100" s="1"/>
      <c r="F2100" s="1"/>
      <c r="G2100" s="1"/>
      <c r="H2100" s="1"/>
      <c r="L2100" s="1"/>
      <c r="M2100" s="1"/>
      <c r="N2100" s="35"/>
    </row>
    <row r="2101" spans="1:14" ht="12.75">
      <c r="A2101" s="15"/>
      <c r="B2101" s="23"/>
      <c r="C2101" s="11"/>
      <c r="D2101" s="1"/>
      <c r="E2101" s="1"/>
      <c r="F2101" s="1"/>
      <c r="G2101" s="1"/>
      <c r="H2101" s="1"/>
      <c r="L2101" s="1"/>
      <c r="M2101" s="1"/>
      <c r="N2101" s="35"/>
    </row>
    <row r="2102" spans="1:14" ht="12.75">
      <c r="A2102" s="15"/>
      <c r="B2102" s="23"/>
      <c r="C2102" s="11"/>
      <c r="D2102" s="1"/>
      <c r="E2102" s="1"/>
      <c r="F2102" s="1"/>
      <c r="G2102" s="1"/>
      <c r="H2102" s="1"/>
      <c r="L2102" s="1"/>
      <c r="M2102" s="1"/>
      <c r="N2102" s="35"/>
    </row>
    <row r="2103" spans="1:14" ht="12.75">
      <c r="A2103" s="15"/>
      <c r="B2103" s="23"/>
      <c r="C2103" s="11"/>
      <c r="D2103" s="1"/>
      <c r="E2103" s="1"/>
      <c r="F2103" s="1"/>
      <c r="G2103" s="1"/>
      <c r="H2103" s="1"/>
      <c r="L2103" s="1"/>
      <c r="M2103" s="1"/>
      <c r="N2103" s="35"/>
    </row>
    <row r="2104" spans="1:14" ht="12.75">
      <c r="A2104" s="15"/>
      <c r="B2104" s="23"/>
      <c r="C2104" s="11"/>
      <c r="D2104" s="1"/>
      <c r="E2104" s="1"/>
      <c r="F2104" s="1"/>
      <c r="G2104" s="1"/>
      <c r="H2104" s="1"/>
      <c r="L2104" s="1"/>
      <c r="M2104" s="1"/>
      <c r="N2104" s="35"/>
    </row>
    <row r="2105" spans="1:14" ht="12.75">
      <c r="A2105" s="15"/>
      <c r="B2105" s="23"/>
      <c r="C2105" s="11"/>
      <c r="D2105" s="1"/>
      <c r="E2105" s="1"/>
      <c r="F2105" s="1"/>
      <c r="G2105" s="1"/>
      <c r="H2105" s="1"/>
      <c r="L2105" s="1"/>
      <c r="M2105" s="1"/>
      <c r="N2105" s="35"/>
    </row>
    <row r="2106" spans="1:14" ht="12.75">
      <c r="A2106" s="15"/>
      <c r="B2106" s="23"/>
      <c r="C2106" s="11"/>
      <c r="D2106" s="1"/>
      <c r="E2106" s="1"/>
      <c r="F2106" s="1"/>
      <c r="G2106" s="1"/>
      <c r="H2106" s="1"/>
      <c r="L2106" s="1"/>
      <c r="M2106" s="1"/>
      <c r="N2106" s="35"/>
    </row>
    <row r="2107" spans="1:14" ht="12.75">
      <c r="A2107" s="15"/>
      <c r="B2107" s="23"/>
      <c r="C2107" s="11"/>
      <c r="D2107" s="1"/>
      <c r="E2107" s="1"/>
      <c r="F2107" s="1"/>
      <c r="G2107" s="1"/>
      <c r="H2107" s="1"/>
      <c r="L2107" s="1"/>
      <c r="M2107" s="1"/>
      <c r="N2107" s="35"/>
    </row>
    <row r="2108" spans="1:14" ht="12.75">
      <c r="A2108" s="15"/>
      <c r="B2108" s="23"/>
      <c r="C2108" s="11"/>
      <c r="D2108" s="1"/>
      <c r="E2108" s="1"/>
      <c r="F2108" s="1"/>
      <c r="G2108" s="1"/>
      <c r="H2108" s="1"/>
      <c r="L2108" s="1"/>
      <c r="M2108" s="1"/>
      <c r="N2108" s="35"/>
    </row>
  </sheetData>
  <mergeCells count="40">
    <mergeCell ref="AD19:AD20"/>
    <mergeCell ref="AE19:AE20"/>
    <mergeCell ref="B17:AE17"/>
    <mergeCell ref="P19:P20"/>
    <mergeCell ref="H19:H20"/>
    <mergeCell ref="J19:J20"/>
    <mergeCell ref="N19:N20"/>
    <mergeCell ref="AC19:AC20"/>
    <mergeCell ref="Q19:Q20"/>
    <mergeCell ref="I19:I20"/>
    <mergeCell ref="A19:A20"/>
    <mergeCell ref="E19:F19"/>
    <mergeCell ref="P8:AH8"/>
    <mergeCell ref="B19:B20"/>
    <mergeCell ref="K19:M19"/>
    <mergeCell ref="AF19:AH19"/>
    <mergeCell ref="J8:M8"/>
    <mergeCell ref="D19:D20"/>
    <mergeCell ref="C19:C20"/>
    <mergeCell ref="G19:G20"/>
    <mergeCell ref="J5:M5"/>
    <mergeCell ref="J6:M6"/>
    <mergeCell ref="J7:M7"/>
    <mergeCell ref="A10:AH10"/>
    <mergeCell ref="P9:AG9"/>
    <mergeCell ref="P7:AH7"/>
    <mergeCell ref="A16:AH16"/>
    <mergeCell ref="R19:R20"/>
    <mergeCell ref="P4:AG4"/>
    <mergeCell ref="P5:AH5"/>
    <mergeCell ref="P6:AH6"/>
    <mergeCell ref="AF15:AH15"/>
    <mergeCell ref="AF11:AH11"/>
    <mergeCell ref="AF12:AH12"/>
    <mergeCell ref="AF13:AH13"/>
    <mergeCell ref="AF14:AH14"/>
    <mergeCell ref="U19:U20"/>
    <mergeCell ref="V19:X19"/>
    <mergeCell ref="Y19:Y20"/>
    <mergeCell ref="Z19:Z20"/>
  </mergeCells>
  <printOptions horizontalCentered="1"/>
  <pageMargins left="0.21" right="0.2755905511811024" top="0.4724409448818898" bottom="0.4724409448818898" header="0.1968503937007874" footer="0.2755905511811024"/>
  <pageSetup fitToHeight="8" fitToWidth="1" horizontalDpi="600" verticalDpi="600" orientation="portrait" paperSize="9" scale="97" r:id="rId1"/>
  <headerFooter alignWithMargins="0">
    <oddFooter>&amp;C&amp;12- &amp;P -</oddFooter>
  </headerFooter>
  <rowBreaks count="4" manualBreakCount="4">
    <brk id="144" max="33" man="1"/>
    <brk id="375" max="33" man="1"/>
    <brk id="676" max="33" man="1"/>
    <brk id="85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2006-03-09T06:48:15Z</cp:lastPrinted>
  <dcterms:created xsi:type="dcterms:W3CDTF">1999-10-15T12:25:45Z</dcterms:created>
  <dcterms:modified xsi:type="dcterms:W3CDTF">2006-05-30T08:27:02Z</dcterms:modified>
  <cp:category/>
  <cp:version/>
  <cp:contentType/>
  <cp:contentStatus/>
</cp:coreProperties>
</file>