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Wydatki 2000" sheetId="1" r:id="rId1"/>
  </sheets>
  <definedNames>
    <definedName name="_xlnm.Print_Area" localSheetId="0">'Wydatki 2000'!$B$11:$AN$779</definedName>
    <definedName name="TABLE" localSheetId="0">'Wydatki 2000'!$A$17:$H$751</definedName>
    <definedName name="_xlnm.Print_Titles" localSheetId="0">'Wydatki 2000'!$17:$19</definedName>
  </definedNames>
  <calcPr fullCalcOnLoad="1"/>
</workbook>
</file>

<file path=xl/sharedStrings.xml><?xml version="1.0" encoding="utf-8"?>
<sst xmlns="http://schemas.openxmlformats.org/spreadsheetml/2006/main" count="859" uniqueCount="172">
  <si>
    <t>w tym:</t>
  </si>
  <si>
    <t>zadania zlecone - dotacje</t>
  </si>
  <si>
    <t>Pozostała działalność</t>
  </si>
  <si>
    <t>Drogi publiczne powiatowe</t>
  </si>
  <si>
    <t>Szpitale ogólne</t>
  </si>
  <si>
    <t>Domy pomocy społecznej</t>
  </si>
  <si>
    <t>Powiatowe centra pomocy rodzinie</t>
  </si>
  <si>
    <t>Szkolne schroniska młodzieżowe</t>
  </si>
  <si>
    <t>Starostwa powiatowe</t>
  </si>
  <si>
    <t>Komisje poborowe</t>
  </si>
  <si>
    <t>Dokształcanie i doskonalenie zawodowe nauczycieli</t>
  </si>
  <si>
    <t>zadania własne –    środki własne</t>
  </si>
  <si>
    <t>Zwiększ</t>
  </si>
  <si>
    <t>Zmniejsz</t>
  </si>
  <si>
    <t>010 Rolnictwo i łowiectwo</t>
  </si>
  <si>
    <t>600 Transport i łączność</t>
  </si>
  <si>
    <t>700 Gospodarka mieszkaniowa</t>
  </si>
  <si>
    <t>710 Działalność usługowa</t>
  </si>
  <si>
    <t>Prace geodezyjne i kartograficzne</t>
  </si>
  <si>
    <t>Powiatowy inspektorat nadzoru budowlanego</t>
  </si>
  <si>
    <t>750 Administracja publiczna</t>
  </si>
  <si>
    <t>Urzędy wojewódzkie</t>
  </si>
  <si>
    <t>Rady powiatów</t>
  </si>
  <si>
    <t>754 Bezpieczeństwo publiczne i ochrona przeciwpożarowa</t>
  </si>
  <si>
    <t>Komendy powiatowe Państwowej Straży Pożarnej</t>
  </si>
  <si>
    <t>758 Różne rozliczenia</t>
  </si>
  <si>
    <t>Rezerwy celowe i ogólne</t>
  </si>
  <si>
    <t>801 Oświata i wychowanie</t>
  </si>
  <si>
    <t>Gimnazja specjalne</t>
  </si>
  <si>
    <t>851 Ochrona zdrowia</t>
  </si>
  <si>
    <t>Rodziny zastępcze</t>
  </si>
  <si>
    <t>85321</t>
  </si>
  <si>
    <t>85333</t>
  </si>
  <si>
    <t>Powiatowy Urząd Pracy</t>
  </si>
  <si>
    <t>854 Edukacyjna opieka wychowawcza</t>
  </si>
  <si>
    <t>85403</t>
  </si>
  <si>
    <t>Ośrodki szkolno-wychowawcze</t>
  </si>
  <si>
    <t>85410</t>
  </si>
  <si>
    <t>Internaty i bursy</t>
  </si>
  <si>
    <t>85417</t>
  </si>
  <si>
    <t>92695</t>
  </si>
  <si>
    <t>02002</t>
  </si>
  <si>
    <t>Nadzór nad gospodarką leśną</t>
  </si>
  <si>
    <t>80102</t>
  </si>
  <si>
    <t>Szkoły podstawowe specjalne</t>
  </si>
  <si>
    <t>80111</t>
  </si>
  <si>
    <t>80120</t>
  </si>
  <si>
    <t xml:space="preserve">Licea ogólnokształcące </t>
  </si>
  <si>
    <t>80195</t>
  </si>
  <si>
    <t>85406</t>
  </si>
  <si>
    <t>Poradnie psychologiczno-pedagogiczne</t>
  </si>
  <si>
    <t>92605</t>
  </si>
  <si>
    <t>Składki na ubezpieczenie zdrowotne</t>
  </si>
  <si>
    <t>Budżet       potrzeb</t>
  </si>
  <si>
    <t>85156</t>
  </si>
  <si>
    <t>zadania zlecone-dotacje</t>
  </si>
  <si>
    <t>Pozostała dzialalność</t>
  </si>
  <si>
    <t>Szkoły zawodowe</t>
  </si>
  <si>
    <t>85195</t>
  </si>
  <si>
    <t>757 Obsługa długu publicznego</t>
  </si>
  <si>
    <t>75702</t>
  </si>
  <si>
    <t>Obsługa kredytów i pożyczek jst</t>
  </si>
  <si>
    <t>70005</t>
  </si>
  <si>
    <t>71013</t>
  </si>
  <si>
    <t>71015</t>
  </si>
  <si>
    <t>75011</t>
  </si>
  <si>
    <t>75019</t>
  </si>
  <si>
    <t>75020</t>
  </si>
  <si>
    <t>75045</t>
  </si>
  <si>
    <t>75411</t>
  </si>
  <si>
    <t>75818</t>
  </si>
  <si>
    <t>80130</t>
  </si>
  <si>
    <t>środki własne</t>
  </si>
  <si>
    <t>1</t>
  </si>
  <si>
    <t>zadania własne i powierzone-                 dotacje</t>
  </si>
  <si>
    <t>80146</t>
  </si>
  <si>
    <t xml:space="preserve"> WYDATKI OGÓŁEM W DZIAŁACH POWIATU RADOMSZCZAŃSKIEGO</t>
  </si>
  <si>
    <t>01095</t>
  </si>
  <si>
    <t>Gospodarka gruntami i nieruchom.</t>
  </si>
  <si>
    <t>zmniejsz.</t>
  </si>
  <si>
    <t>zwiększ.</t>
  </si>
  <si>
    <t>852 Pomoc społeczna</t>
  </si>
  <si>
    <t>85201</t>
  </si>
  <si>
    <t>Placówki opiekuńczo - wychowawcze</t>
  </si>
  <si>
    <t>85202</t>
  </si>
  <si>
    <t>85204</t>
  </si>
  <si>
    <t>85218</t>
  </si>
  <si>
    <t>853 Pozostałe zadania w zakresie polityki społecznej</t>
  </si>
  <si>
    <t>Zespoły ds.. Orzekania o Stopniu Niepełnosprawności</t>
  </si>
  <si>
    <t>Zmniejsz.</t>
  </si>
  <si>
    <t>Zwiększ.</t>
  </si>
  <si>
    <t>85111</t>
  </si>
  <si>
    <t>85324</t>
  </si>
  <si>
    <t>PFRON</t>
  </si>
  <si>
    <t>80134</t>
  </si>
  <si>
    <t>Szkoły zawodowe specjalne</t>
  </si>
  <si>
    <t>80140</t>
  </si>
  <si>
    <t>Centra kształcenia ustawicznego i praktycznego</t>
  </si>
  <si>
    <t>Zmniej.</t>
  </si>
  <si>
    <t>Plan 2005</t>
  </si>
  <si>
    <t>85412</t>
  </si>
  <si>
    <t>Kolonie i obozy oraz inne formy wypoczynku dzieci i młodzieży szkolnej</t>
  </si>
  <si>
    <t>75704</t>
  </si>
  <si>
    <t>Rozliczenia z tyt. poręczeń i gwarancji udzielonych przez Skarb Państwa lub jst</t>
  </si>
  <si>
    <t>80123</t>
  </si>
  <si>
    <t>Licea profilowane</t>
  </si>
  <si>
    <t>75405</t>
  </si>
  <si>
    <t>Komendy powiatowe Policji</t>
  </si>
  <si>
    <t>85401</t>
  </si>
  <si>
    <t>Świetlice szkolne</t>
  </si>
  <si>
    <t>85311</t>
  </si>
  <si>
    <t>Rehabilitacja zawodowa i społeczna osób niepełnosprawnych</t>
  </si>
  <si>
    <t>85446</t>
  </si>
  <si>
    <t>Doskonalenie zawodowe nauczycieli</t>
  </si>
  <si>
    <t>75421</t>
  </si>
  <si>
    <t>Zarządzanie kryzysowe</t>
  </si>
  <si>
    <t>85495</t>
  </si>
  <si>
    <t>Nazwa działu, rozdziału, rodzaju wydatku</t>
  </si>
  <si>
    <t>020 Leśnictwo</t>
  </si>
  <si>
    <t>85220</t>
  </si>
  <si>
    <t>75075</t>
  </si>
  <si>
    <t>Promocja jst</t>
  </si>
  <si>
    <t>w tym wg rodzaju zadania</t>
  </si>
  <si>
    <t>Plan 2010</t>
  </si>
  <si>
    <t>własne</t>
  </si>
  <si>
    <t>porozumienia</t>
  </si>
  <si>
    <t>zlecone</t>
  </si>
  <si>
    <t>Plan po zmianie</t>
  </si>
  <si>
    <t>Zmiana</t>
  </si>
  <si>
    <t>Zmniejszenie</t>
  </si>
  <si>
    <t>Zwiększenie</t>
  </si>
  <si>
    <t>I. Wydatki bieżące</t>
  </si>
  <si>
    <t>1. wydatki jednostek budżetowych</t>
  </si>
  <si>
    <t>a) wynagrodzenia i składki od nich naliczane</t>
  </si>
  <si>
    <t>b) wydatki związane z realizacją ich zadań statutowych</t>
  </si>
  <si>
    <t>2. dotacje na zadania bieżące</t>
  </si>
  <si>
    <t>3. świadczenia na rzecz osób fizycznych</t>
  </si>
  <si>
    <t>4. wydatki na programy finansowane z udziałem środków o których mowa w art.5 ust. 1 pkt 2 i 3</t>
  </si>
  <si>
    <t>5. wydatki z tyt. poręczeń i gwarancji</t>
  </si>
  <si>
    <t>6. obsługa długu</t>
  </si>
  <si>
    <t>II. Wydatki majątkowe</t>
  </si>
  <si>
    <t>1. inwestycje i zakupy inwestycyjne</t>
  </si>
  <si>
    <t>1a) w tym na programy i projekty finansowane z udziałem środków o których mowa w art.5 ust. 1 pkt 2 i 3</t>
  </si>
  <si>
    <t>2. zakup i objęcie akcji i udziałów oraz wnisienie wkładów do spółek prawa handlowego</t>
  </si>
  <si>
    <t>85205</t>
  </si>
  <si>
    <t>Zadania w zakresie przeciwdziałania przemocy w rodzinie</t>
  </si>
  <si>
    <t>Jednostki specjalistycznego poradnictwa, mieszkania chronione i ośrodki interwencji kryzysowej</t>
  </si>
  <si>
    <t>900 Gospodarka komunalna i ochrona środowiska</t>
  </si>
  <si>
    <t>90011</t>
  </si>
  <si>
    <t>Fundusz ochrony środowiska i gospodarki wodnej</t>
  </si>
  <si>
    <t>921 Kultura i ochrona dziedzictwa narodowego</t>
  </si>
  <si>
    <t>92116</t>
  </si>
  <si>
    <t>Biblioteki</t>
  </si>
  <si>
    <t>92195</t>
  </si>
  <si>
    <t>926 Kultura fizyczna i sport</t>
  </si>
  <si>
    <t>Zadania w zakresie kultury fizycznej i sportu</t>
  </si>
  <si>
    <t>wydatki bieżące</t>
  </si>
  <si>
    <t>wynagrodzenia</t>
  </si>
  <si>
    <t>statutowe</t>
  </si>
  <si>
    <t>dotacje</t>
  </si>
  <si>
    <t>świadczenia</t>
  </si>
  <si>
    <t>bieżące UE</t>
  </si>
  <si>
    <t>poręczenia</t>
  </si>
  <si>
    <t>obsługa długu</t>
  </si>
  <si>
    <t>majątkowe</t>
  </si>
  <si>
    <t>inw. i zakupy</t>
  </si>
  <si>
    <t>inw. UE</t>
  </si>
  <si>
    <t>b) wydatki związane z realizacją ich zadań stat.</t>
  </si>
  <si>
    <t>90019</t>
  </si>
  <si>
    <t>Wpływy i wydatki związane z gromadzieniem środków z opłat i kar za korzystanie ze środowiska</t>
  </si>
  <si>
    <t>PLAN WYDATKÓW BUDŻETU POWIATU RADOMSZCZAŃSKIEGO NA 2010 rok
- zestawienie zmian -</t>
  </si>
  <si>
    <t xml:space="preserve">Tabela nr 2 do Uchwały Nr XLII/350/2010 Rady Powiatu Radomszczańskiego z dnia 26.02.2010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</si>
</sst>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10"/>
      <name val="Times New Roman CE"/>
      <family val="0"/>
    </font>
    <font>
      <sz val="11"/>
      <color indexed="8"/>
      <name val="Czcionka tekstu podstawowego"/>
      <family val="2"/>
    </font>
    <font>
      <b/>
      <sz val="10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sz val="10"/>
      <color indexed="10"/>
      <name val="Times New Roman CE"/>
      <family val="1"/>
    </font>
    <font>
      <sz val="10"/>
      <color indexed="17"/>
      <name val="Times New Roman CE"/>
      <family val="1"/>
    </font>
    <font>
      <b/>
      <sz val="12"/>
      <name val="Times New Roman CE"/>
      <family val="1"/>
    </font>
    <font>
      <b/>
      <sz val="14"/>
      <color indexed="17"/>
      <name val="Times New Roman CE"/>
      <family val="1"/>
    </font>
    <font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10"/>
      <name val="Times New Roman CE"/>
      <family val="1"/>
    </font>
    <font>
      <b/>
      <sz val="12"/>
      <color indexed="17"/>
      <name val="Times New Roman CE"/>
      <family val="1"/>
    </font>
    <font>
      <sz val="12"/>
      <name val="Times New Roman"/>
      <family val="0"/>
    </font>
    <font>
      <sz val="12"/>
      <color indexed="10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17"/>
      <name val="Times New Roman CE"/>
      <family val="1"/>
    </font>
    <font>
      <sz val="12"/>
      <color indexed="48"/>
      <name val="Times New Roman CE"/>
      <family val="1"/>
    </font>
    <font>
      <sz val="12"/>
      <color indexed="48"/>
      <name val="Times New Roman"/>
      <family val="0"/>
    </font>
    <font>
      <b/>
      <sz val="12"/>
      <name val="Times New Roman"/>
      <family val="0"/>
    </font>
    <font>
      <sz val="11"/>
      <name val="Times New Roman CE"/>
      <family val="1"/>
    </font>
    <font>
      <i/>
      <sz val="12"/>
      <name val="Times New Roman CE"/>
      <family val="0"/>
    </font>
    <font>
      <i/>
      <sz val="12"/>
      <color indexed="10"/>
      <name val="Times New Roman CE"/>
      <family val="0"/>
    </font>
    <font>
      <i/>
      <sz val="12"/>
      <color indexed="17"/>
      <name val="Times New Roman CE"/>
      <family val="0"/>
    </font>
    <font>
      <sz val="12"/>
      <color indexed="53"/>
      <name val="Times New Roman CE"/>
      <family val="0"/>
    </font>
    <font>
      <sz val="12"/>
      <color indexed="30"/>
      <name val="Times New Roman CE"/>
      <family val="0"/>
    </font>
    <font>
      <sz val="12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 CE"/>
      <family val="0"/>
    </font>
    <font>
      <sz val="12"/>
      <color rgb="FF00B050"/>
      <name val="Times New Roman CE"/>
      <family val="0"/>
    </font>
    <font>
      <sz val="12"/>
      <color rgb="FF0070C0"/>
      <name val="Times New Roman CE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 wrapText="1"/>
    </xf>
    <xf numFmtId="49" fontId="19" fillId="0" borderId="13" xfId="0" applyNumberFormat="1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3" fontId="19" fillId="0" borderId="13" xfId="0" applyNumberFormat="1" applyFont="1" applyBorder="1" applyAlignment="1">
      <alignment horizontal="right" wrapText="1"/>
    </xf>
    <xf numFmtId="3" fontId="14" fillId="0" borderId="13" xfId="0" applyNumberFormat="1" applyFont="1" applyBorder="1" applyAlignment="1">
      <alignment horizontal="right" wrapText="1"/>
    </xf>
    <xf numFmtId="3" fontId="15" fillId="0" borderId="13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wrapText="1"/>
    </xf>
    <xf numFmtId="3" fontId="19" fillId="0" borderId="13" xfId="0" applyNumberFormat="1" applyFont="1" applyFill="1" applyBorder="1" applyAlignment="1">
      <alignment horizontal="right" wrapText="1"/>
    </xf>
    <xf numFmtId="3" fontId="14" fillId="0" borderId="13" xfId="0" applyNumberFormat="1" applyFont="1" applyFill="1" applyBorder="1" applyAlignment="1">
      <alignment horizontal="right" wrapText="1"/>
    </xf>
    <xf numFmtId="3" fontId="15" fillId="0" borderId="13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3" fontId="19" fillId="0" borderId="13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49" fontId="9" fillId="0" borderId="13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right" wrapText="1"/>
    </xf>
    <xf numFmtId="3" fontId="11" fillId="0" borderId="14" xfId="0" applyNumberFormat="1" applyFont="1" applyBorder="1" applyAlignment="1">
      <alignment horizontal="right" wrapText="1"/>
    </xf>
    <xf numFmtId="3" fontId="12" fillId="0" borderId="14" xfId="0" applyNumberFormat="1" applyFont="1" applyBorder="1" applyAlignment="1">
      <alignment horizontal="right" wrapText="1"/>
    </xf>
    <xf numFmtId="3" fontId="7" fillId="0" borderId="14" xfId="0" applyNumberFormat="1" applyFont="1" applyBorder="1" applyAlignment="1">
      <alignment horizontal="right" wrapText="1"/>
    </xf>
    <xf numFmtId="49" fontId="19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wrapText="1"/>
    </xf>
    <xf numFmtId="3" fontId="19" fillId="0" borderId="15" xfId="0" applyNumberFormat="1" applyFont="1" applyBorder="1" applyAlignment="1">
      <alignment horizontal="right" wrapText="1"/>
    </xf>
    <xf numFmtId="3" fontId="14" fillId="0" borderId="15" xfId="0" applyNumberFormat="1" applyFont="1" applyBorder="1" applyAlignment="1">
      <alignment horizontal="right" wrapText="1"/>
    </xf>
    <xf numFmtId="3" fontId="15" fillId="0" borderId="15" xfId="0" applyNumberFormat="1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49" fontId="7" fillId="0" borderId="14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right" wrapText="1"/>
    </xf>
    <xf numFmtId="3" fontId="11" fillId="0" borderId="14" xfId="0" applyNumberFormat="1" applyFont="1" applyFill="1" applyBorder="1" applyAlignment="1">
      <alignment horizontal="right" wrapText="1"/>
    </xf>
    <xf numFmtId="3" fontId="12" fillId="0" borderId="14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49" fontId="19" fillId="0" borderId="15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wrapText="1"/>
    </xf>
    <xf numFmtId="3" fontId="19" fillId="0" borderId="15" xfId="0" applyNumberFormat="1" applyFont="1" applyFill="1" applyBorder="1" applyAlignment="1">
      <alignment horizontal="right" wrapText="1"/>
    </xf>
    <xf numFmtId="3" fontId="14" fillId="0" borderId="15" xfId="0" applyNumberFormat="1" applyFont="1" applyFill="1" applyBorder="1" applyAlignment="1">
      <alignment horizontal="right" wrapText="1"/>
    </xf>
    <xf numFmtId="3" fontId="15" fillId="0" borderId="15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49" fontId="7" fillId="0" borderId="14" xfId="0" applyNumberFormat="1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3" fontId="19" fillId="0" borderId="15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 wrapText="1"/>
    </xf>
    <xf numFmtId="3" fontId="15" fillId="0" borderId="11" xfId="0" applyNumberFormat="1" applyFont="1" applyBorder="1" applyAlignment="1">
      <alignment horizontal="right" wrapText="1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wrapText="1"/>
    </xf>
    <xf numFmtId="49" fontId="19" fillId="0" borderId="10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3" fontId="14" fillId="0" borderId="11" xfId="0" applyNumberFormat="1" applyFont="1" applyFill="1" applyBorder="1" applyAlignment="1">
      <alignment horizontal="right" wrapText="1"/>
    </xf>
    <xf numFmtId="3" fontId="15" fillId="0" borderId="11" xfId="0" applyNumberFormat="1" applyFont="1" applyFill="1" applyBorder="1" applyAlignment="1">
      <alignment horizontal="right" wrapText="1"/>
    </xf>
    <xf numFmtId="49" fontId="23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4" fillId="0" borderId="1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3" fontId="25" fillId="0" borderId="1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3" fontId="26" fillId="0" borderId="12" xfId="0" applyNumberFormat="1" applyFont="1" applyFill="1" applyBorder="1" applyAlignment="1">
      <alignment horizontal="right" vertical="top" wrapText="1"/>
    </xf>
    <xf numFmtId="3" fontId="26" fillId="0" borderId="17" xfId="0" applyNumberFormat="1" applyFont="1" applyFill="1" applyBorder="1" applyAlignment="1">
      <alignment horizontal="right" vertical="top" wrapText="1"/>
    </xf>
    <xf numFmtId="3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vertical="top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3" fontId="7" fillId="0" borderId="18" xfId="0" applyNumberFormat="1" applyFont="1" applyBorder="1" applyAlignment="1">
      <alignment horizontal="right" wrapText="1"/>
    </xf>
    <xf numFmtId="3" fontId="11" fillId="0" borderId="18" xfId="0" applyNumberFormat="1" applyFont="1" applyBorder="1" applyAlignment="1">
      <alignment horizontal="right" wrapText="1"/>
    </xf>
    <xf numFmtId="3" fontId="12" fillId="0" borderId="18" xfId="0" applyNumberFormat="1" applyFont="1" applyBorder="1" applyAlignment="1">
      <alignment horizontal="right" wrapText="1"/>
    </xf>
    <xf numFmtId="49" fontId="19" fillId="0" borderId="11" xfId="0" applyNumberFormat="1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3" fontId="19" fillId="0" borderId="11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right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left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11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3" fontId="19" fillId="0" borderId="11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/>
    </xf>
    <xf numFmtId="49" fontId="20" fillId="0" borderId="11" xfId="0" applyNumberFormat="1" applyFont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49" fontId="62" fillId="0" borderId="10" xfId="0" applyNumberFormat="1" applyFont="1" applyBorder="1" applyAlignment="1">
      <alignment horizontal="center" vertical="top" wrapText="1"/>
    </xf>
    <xf numFmtId="3" fontId="62" fillId="0" borderId="10" xfId="0" applyNumberFormat="1" applyFont="1" applyBorder="1" applyAlignment="1">
      <alignment horizontal="right" vertical="top" wrapText="1"/>
    </xf>
    <xf numFmtId="0" fontId="62" fillId="0" borderId="0" xfId="0" applyFont="1" applyBorder="1" applyAlignment="1">
      <alignment vertical="top" wrapText="1"/>
    </xf>
    <xf numFmtId="3" fontId="62" fillId="0" borderId="0" xfId="0" applyNumberFormat="1" applyFont="1" applyBorder="1" applyAlignment="1">
      <alignment horizontal="right" vertical="top" wrapText="1"/>
    </xf>
    <xf numFmtId="49" fontId="63" fillId="0" borderId="10" xfId="0" applyNumberFormat="1" applyFont="1" applyBorder="1" applyAlignment="1">
      <alignment horizontal="center" vertical="top" wrapText="1"/>
    </xf>
    <xf numFmtId="3" fontId="63" fillId="0" borderId="10" xfId="0" applyNumberFormat="1" applyFont="1" applyBorder="1" applyAlignment="1">
      <alignment horizontal="right" vertical="top" wrapText="1"/>
    </xf>
    <xf numFmtId="0" fontId="63" fillId="0" borderId="0" xfId="0" applyFont="1" applyBorder="1" applyAlignment="1">
      <alignment vertical="top" wrapText="1"/>
    </xf>
    <xf numFmtId="3" fontId="63" fillId="0" borderId="0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wrapText="1"/>
    </xf>
    <xf numFmtId="49" fontId="64" fillId="0" borderId="10" xfId="0" applyNumberFormat="1" applyFont="1" applyFill="1" applyBorder="1" applyAlignment="1">
      <alignment horizontal="center" wrapText="1"/>
    </xf>
    <xf numFmtId="49" fontId="64" fillId="0" borderId="11" xfId="0" applyNumberFormat="1" applyFont="1" applyFill="1" applyBorder="1" applyAlignment="1">
      <alignment horizontal="center" wrapText="1"/>
    </xf>
    <xf numFmtId="0" fontId="65" fillId="0" borderId="11" xfId="0" applyFont="1" applyFill="1" applyBorder="1" applyAlignment="1">
      <alignment wrapText="1"/>
    </xf>
    <xf numFmtId="3" fontId="64" fillId="0" borderId="11" xfId="0" applyNumberFormat="1" applyFont="1" applyFill="1" applyBorder="1" applyAlignment="1">
      <alignment horizontal="right" wrapText="1"/>
    </xf>
    <xf numFmtId="3" fontId="64" fillId="0" borderId="11" xfId="0" applyNumberFormat="1" applyFont="1" applyFill="1" applyBorder="1" applyAlignment="1">
      <alignment horizontal="right" wrapText="1"/>
    </xf>
    <xf numFmtId="0" fontId="64" fillId="0" borderId="11" xfId="0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 wrapText="1"/>
    </xf>
    <xf numFmtId="0" fontId="64" fillId="0" borderId="0" xfId="0" applyFont="1" applyFill="1" applyBorder="1" applyAlignment="1">
      <alignment/>
    </xf>
    <xf numFmtId="3" fontId="63" fillId="0" borderId="20" xfId="0" applyNumberFormat="1" applyFont="1" applyBorder="1" applyAlignment="1">
      <alignment horizontal="right" vertical="top" wrapText="1"/>
    </xf>
    <xf numFmtId="0" fontId="63" fillId="0" borderId="21" xfId="0" applyFont="1" applyBorder="1" applyAlignment="1">
      <alignment vertical="top" wrapText="1"/>
    </xf>
    <xf numFmtId="0" fontId="64" fillId="0" borderId="11" xfId="0" applyFont="1" applyFill="1" applyBorder="1" applyAlignment="1">
      <alignment wrapText="1"/>
    </xf>
    <xf numFmtId="3" fontId="64" fillId="0" borderId="0" xfId="0" applyNumberFormat="1" applyFont="1" applyFill="1" applyBorder="1" applyAlignment="1">
      <alignment horizontal="right" wrapText="1"/>
    </xf>
    <xf numFmtId="0" fontId="64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vertical="top" wrapText="1"/>
    </xf>
    <xf numFmtId="3" fontId="63" fillId="0" borderId="0" xfId="0" applyNumberFormat="1" applyFont="1" applyBorder="1" applyAlignment="1">
      <alignment vertical="top" wrapText="1"/>
    </xf>
    <xf numFmtId="3" fontId="62" fillId="0" borderId="0" xfId="0" applyNumberFormat="1" applyFont="1" applyBorder="1" applyAlignment="1">
      <alignment vertical="top" wrapText="1"/>
    </xf>
    <xf numFmtId="0" fontId="20" fillId="0" borderId="11" xfId="0" applyFont="1" applyFill="1" applyBorder="1" applyAlignment="1">
      <alignment wrapText="1"/>
    </xf>
    <xf numFmtId="0" fontId="63" fillId="0" borderId="22" xfId="0" applyFont="1" applyBorder="1" applyAlignment="1">
      <alignment horizontal="left" vertical="top" wrapText="1"/>
    </xf>
    <xf numFmtId="0" fontId="63" fillId="0" borderId="23" xfId="0" applyFont="1" applyBorder="1" applyAlignment="1">
      <alignment horizontal="left" vertical="top" wrapText="1"/>
    </xf>
    <xf numFmtId="0" fontId="62" fillId="0" borderId="22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6" fillId="0" borderId="24" xfId="0" applyFont="1" applyFill="1" applyBorder="1" applyAlignment="1">
      <alignment horizontal="left" vertical="top" wrapText="1"/>
    </xf>
    <xf numFmtId="0" fontId="26" fillId="0" borderId="25" xfId="0" applyFont="1" applyFill="1" applyBorder="1" applyAlignment="1">
      <alignment horizontal="left" vertical="top" wrapText="1"/>
    </xf>
    <xf numFmtId="0" fontId="63" fillId="0" borderId="23" xfId="0" applyFont="1" applyBorder="1" applyAlignment="1" quotePrefix="1">
      <alignment horizontal="left" vertical="top" wrapText="1"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63" fillId="0" borderId="35" xfId="0" applyFont="1" applyBorder="1" applyAlignment="1">
      <alignment horizontal="left" vertical="top" wrapText="1"/>
    </xf>
    <xf numFmtId="0" fontId="63" fillId="0" borderId="36" xfId="0" applyFont="1" applyBorder="1" applyAlignment="1">
      <alignment horizontal="left" vertical="top" wrapText="1"/>
    </xf>
    <xf numFmtId="0" fontId="21" fillId="0" borderId="26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95"/>
  <sheetViews>
    <sheetView showGridLines="0" tabSelected="1" view="pageBreakPreview" zoomScale="90" zoomScaleNormal="70" zoomScaleSheetLayoutView="90" zoomScalePageLayoutView="0" workbookViewId="0" topLeftCell="B11">
      <selection activeCell="B12" sqref="B12"/>
    </sheetView>
  </sheetViews>
  <sheetFormatPr defaultColWidth="9.00390625" defaultRowHeight="12.75"/>
  <cols>
    <col min="1" max="1" width="5.50390625" style="12" hidden="1" customWidth="1"/>
    <col min="2" max="2" width="10.375" style="12" customWidth="1"/>
    <col min="3" max="3" width="46.50390625" style="8" customWidth="1"/>
    <col min="4" max="6" width="12.875" style="2" hidden="1" customWidth="1"/>
    <col min="7" max="7" width="11.125" style="2" hidden="1" customWidth="1"/>
    <col min="8" max="8" width="10.875" style="2" hidden="1" customWidth="1"/>
    <col min="9" max="9" width="13.375" style="1" hidden="1" customWidth="1"/>
    <col min="10" max="10" width="11.375" style="1" hidden="1" customWidth="1"/>
    <col min="11" max="11" width="12.125" style="1" hidden="1" customWidth="1"/>
    <col min="12" max="12" width="11.50390625" style="2" hidden="1" customWidth="1"/>
    <col min="13" max="13" width="11.625" style="2" hidden="1" customWidth="1"/>
    <col min="14" max="14" width="13.00390625" style="20" hidden="1" customWidth="1"/>
    <col min="15" max="15" width="14.125" style="1" hidden="1" customWidth="1"/>
    <col min="16" max="16" width="13.00390625" style="21" hidden="1" customWidth="1"/>
    <col min="17" max="17" width="11.125" style="21" hidden="1" customWidth="1"/>
    <col min="18" max="20" width="11.375" style="21" hidden="1" customWidth="1"/>
    <col min="21" max="21" width="15.375" style="21" hidden="1" customWidth="1"/>
    <col min="22" max="22" width="15.125" style="21" hidden="1" customWidth="1"/>
    <col min="23" max="23" width="16.625" style="21" hidden="1" customWidth="1"/>
    <col min="24" max="24" width="14.625" style="21" hidden="1" customWidth="1"/>
    <col min="25" max="25" width="13.50390625" style="19" hidden="1" customWidth="1"/>
    <col min="26" max="28" width="14.875" style="21" hidden="1" customWidth="1"/>
    <col min="29" max="30" width="14.875" style="21" customWidth="1"/>
    <col min="31" max="31" width="17.00390625" style="21" customWidth="1"/>
    <col min="32" max="32" width="14.875" style="21" customWidth="1"/>
    <col min="33" max="34" width="14.875" style="21" hidden="1" customWidth="1"/>
    <col min="35" max="35" width="16.875" style="21" customWidth="1"/>
    <col min="36" max="36" width="14.875" style="21" customWidth="1"/>
    <col min="37" max="37" width="15.625" style="1" customWidth="1"/>
    <col min="38" max="38" width="15.50390625" style="1" customWidth="1"/>
    <col min="39" max="39" width="17.375" style="1" customWidth="1"/>
    <col min="40" max="40" width="14.375" style="1" customWidth="1"/>
    <col min="41" max="41" width="18.625" style="1" customWidth="1"/>
    <col min="42" max="42" width="17.00390625" style="1" customWidth="1"/>
    <col min="43" max="43" width="13.50390625" style="1" customWidth="1"/>
    <col min="44" max="44" width="12.375" style="1" customWidth="1"/>
    <col min="45" max="45" width="16.375" style="1" customWidth="1"/>
    <col min="46" max="46" width="12.125" style="1" customWidth="1"/>
    <col min="47" max="47" width="12.625" style="1" customWidth="1"/>
    <col min="48" max="48" width="12.00390625" style="1" customWidth="1"/>
    <col min="49" max="49" width="13.875" style="1" customWidth="1"/>
    <col min="50" max="50" width="15.375" style="1" customWidth="1"/>
    <col min="51" max="51" width="15.625" style="1" customWidth="1"/>
    <col min="52" max="16384" width="9.375" style="1" customWidth="1"/>
  </cols>
  <sheetData>
    <row r="1" spans="1:14" ht="12.75" hidden="1">
      <c r="A1" s="9"/>
      <c r="B1" s="9"/>
      <c r="C1" s="13"/>
      <c r="D1" s="1"/>
      <c r="E1" s="1"/>
      <c r="F1" s="1"/>
      <c r="G1" s="4"/>
      <c r="H1" s="4"/>
      <c r="I1" s="4"/>
      <c r="L1" s="4"/>
      <c r="M1" s="4"/>
      <c r="N1" s="17"/>
    </row>
    <row r="2" spans="1:14" ht="12.75" hidden="1">
      <c r="A2" s="9"/>
      <c r="B2" s="9"/>
      <c r="C2" s="13"/>
      <c r="D2" s="1"/>
      <c r="E2" s="1"/>
      <c r="F2" s="1"/>
      <c r="G2" s="4"/>
      <c r="H2" s="4"/>
      <c r="I2" s="4"/>
      <c r="L2" s="4"/>
      <c r="M2" s="4"/>
      <c r="N2" s="17"/>
    </row>
    <row r="3" spans="1:14" ht="12.75" hidden="1">
      <c r="A3" s="9"/>
      <c r="B3" s="9"/>
      <c r="C3" s="13"/>
      <c r="D3" s="1"/>
      <c r="E3" s="1"/>
      <c r="F3" s="1"/>
      <c r="G3" s="4"/>
      <c r="H3" s="4"/>
      <c r="I3" s="4"/>
      <c r="L3" s="4"/>
      <c r="M3" s="4"/>
      <c r="N3" s="17"/>
    </row>
    <row r="4" spans="1:39" ht="12.75" hidden="1">
      <c r="A4" s="10"/>
      <c r="B4" s="10"/>
      <c r="C4" s="14"/>
      <c r="G4" s="5"/>
      <c r="H4" s="5"/>
      <c r="I4" s="5"/>
      <c r="L4" s="5"/>
      <c r="M4" s="5"/>
      <c r="N4" s="1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</row>
    <row r="5" spans="1:41" ht="12.75" hidden="1">
      <c r="A5" s="10"/>
      <c r="B5" s="10"/>
      <c r="C5" s="22"/>
      <c r="D5" s="6"/>
      <c r="E5" s="23"/>
      <c r="F5" s="22"/>
      <c r="G5" s="24"/>
      <c r="H5" s="24"/>
      <c r="I5" s="24"/>
      <c r="J5" s="191"/>
      <c r="K5" s="191"/>
      <c r="L5" s="191"/>
      <c r="M5" s="191"/>
      <c r="N5" s="24"/>
      <c r="O5" s="22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2"/>
    </row>
    <row r="6" spans="1:41" ht="12.75" hidden="1">
      <c r="A6" s="10"/>
      <c r="B6" s="10"/>
      <c r="C6" s="22"/>
      <c r="D6" s="6"/>
      <c r="E6" s="23"/>
      <c r="F6" s="22"/>
      <c r="G6" s="24"/>
      <c r="H6" s="24"/>
      <c r="I6" s="24"/>
      <c r="J6" s="191"/>
      <c r="K6" s="191"/>
      <c r="L6" s="191"/>
      <c r="M6" s="191"/>
      <c r="N6" s="24"/>
      <c r="O6" s="22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2"/>
    </row>
    <row r="7" spans="1:41" ht="12.75" hidden="1">
      <c r="A7" s="10"/>
      <c r="B7" s="10"/>
      <c r="C7" s="22"/>
      <c r="D7" s="6"/>
      <c r="E7" s="23"/>
      <c r="F7" s="22"/>
      <c r="G7" s="24"/>
      <c r="H7" s="24"/>
      <c r="I7" s="24"/>
      <c r="J7" s="191"/>
      <c r="K7" s="191"/>
      <c r="L7" s="191"/>
      <c r="M7" s="191"/>
      <c r="N7" s="24"/>
      <c r="O7" s="22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5"/>
    </row>
    <row r="8" spans="1:41" ht="12.75" hidden="1">
      <c r="A8" s="10"/>
      <c r="B8" s="10"/>
      <c r="C8" s="22"/>
      <c r="D8" s="6"/>
      <c r="E8" s="23"/>
      <c r="F8" s="22"/>
      <c r="G8" s="24"/>
      <c r="H8" s="24"/>
      <c r="I8" s="24"/>
      <c r="J8" s="191"/>
      <c r="K8" s="191"/>
      <c r="L8" s="191"/>
      <c r="M8" s="191"/>
      <c r="N8" s="24"/>
      <c r="O8" s="22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2"/>
    </row>
    <row r="9" spans="1:41" ht="12.75" hidden="1">
      <c r="A9" s="10"/>
      <c r="B9" s="10"/>
      <c r="C9" s="22"/>
      <c r="D9" s="6"/>
      <c r="E9" s="23"/>
      <c r="F9" s="22"/>
      <c r="G9" s="24"/>
      <c r="H9" s="24"/>
      <c r="I9" s="24"/>
      <c r="J9" s="22"/>
      <c r="K9" s="22"/>
      <c r="L9" s="24"/>
      <c r="M9" s="24"/>
      <c r="N9" s="24"/>
      <c r="O9" s="22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2"/>
      <c r="AO9" s="22"/>
    </row>
    <row r="10" spans="1:41" s="16" customFormat="1" ht="28.5" customHeight="1" hidden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26"/>
    </row>
    <row r="11" spans="1:41" s="28" customFormat="1" ht="16.5" customHeight="1">
      <c r="A11" s="27"/>
      <c r="B11" s="27" t="s">
        <v>171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27"/>
      <c r="AL11" s="200"/>
      <c r="AM11" s="200"/>
      <c r="AN11" s="200"/>
      <c r="AO11" s="27"/>
    </row>
    <row r="12" spans="1:41" s="28" customFormat="1" ht="16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9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27"/>
      <c r="AL12" s="200"/>
      <c r="AM12" s="200"/>
      <c r="AN12" s="200"/>
      <c r="AO12" s="27"/>
    </row>
    <row r="13" spans="1:41" s="28" customFormat="1" ht="16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9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7"/>
      <c r="AL13" s="200"/>
      <c r="AM13" s="200"/>
      <c r="AN13" s="200"/>
      <c r="AO13" s="27"/>
    </row>
    <row r="14" spans="1:41" s="28" customFormat="1" ht="16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/>
      <c r="AL14" s="200"/>
      <c r="AM14" s="200"/>
      <c r="AN14" s="200"/>
      <c r="AO14" s="27"/>
    </row>
    <row r="15" spans="1:41" s="16" customFormat="1" ht="39.75" customHeight="1">
      <c r="A15" s="26"/>
      <c r="B15" s="26"/>
      <c r="C15" s="218" t="s">
        <v>170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6"/>
    </row>
    <row r="16" spans="1:14" ht="22.5" customHeight="1">
      <c r="A16" s="11"/>
      <c r="B16" s="11"/>
      <c r="C16" s="15"/>
      <c r="D16" s="3"/>
      <c r="E16" s="3"/>
      <c r="F16" s="1"/>
      <c r="G16" s="1"/>
      <c r="H16" s="1"/>
      <c r="L16" s="1"/>
      <c r="M16" s="1"/>
      <c r="N16" s="19"/>
    </row>
    <row r="17" spans="1:40" s="37" customFormat="1" ht="25.5" customHeight="1">
      <c r="A17" s="195"/>
      <c r="B17" s="219" t="s">
        <v>117</v>
      </c>
      <c r="C17" s="220"/>
      <c r="D17" s="203" t="s">
        <v>53</v>
      </c>
      <c r="E17" s="201" t="s">
        <v>0</v>
      </c>
      <c r="F17" s="202"/>
      <c r="G17" s="205" t="s">
        <v>12</v>
      </c>
      <c r="H17" s="192" t="s">
        <v>13</v>
      </c>
      <c r="I17" s="192"/>
      <c r="J17" s="197"/>
      <c r="K17" s="201"/>
      <c r="L17" s="210"/>
      <c r="M17" s="202"/>
      <c r="N17" s="207"/>
      <c r="O17" s="33"/>
      <c r="P17" s="217"/>
      <c r="Q17" s="215"/>
      <c r="R17" s="215"/>
      <c r="S17" s="36"/>
      <c r="T17" s="36"/>
      <c r="U17" s="197" t="s">
        <v>99</v>
      </c>
      <c r="V17" s="201" t="s">
        <v>0</v>
      </c>
      <c r="W17" s="210"/>
      <c r="X17" s="202"/>
      <c r="Y17" s="213" t="s">
        <v>89</v>
      </c>
      <c r="Z17" s="211" t="s">
        <v>90</v>
      </c>
      <c r="AA17" s="105"/>
      <c r="AB17" s="105"/>
      <c r="AC17" s="197" t="s">
        <v>123</v>
      </c>
      <c r="AD17" s="201" t="s">
        <v>122</v>
      </c>
      <c r="AE17" s="210"/>
      <c r="AF17" s="202"/>
      <c r="AG17" s="211" t="s">
        <v>89</v>
      </c>
      <c r="AH17" s="211" t="s">
        <v>90</v>
      </c>
      <c r="AI17" s="198" t="s">
        <v>128</v>
      </c>
      <c r="AJ17" s="199"/>
      <c r="AK17" s="197" t="s">
        <v>127</v>
      </c>
      <c r="AL17" s="201" t="s">
        <v>122</v>
      </c>
      <c r="AM17" s="210"/>
      <c r="AN17" s="202"/>
    </row>
    <row r="18" spans="1:51" s="37" customFormat="1" ht="63">
      <c r="A18" s="196"/>
      <c r="B18" s="221"/>
      <c r="C18" s="222"/>
      <c r="D18" s="204"/>
      <c r="E18" s="38" t="s">
        <v>11</v>
      </c>
      <c r="F18" s="33" t="s">
        <v>1</v>
      </c>
      <c r="G18" s="206"/>
      <c r="H18" s="193"/>
      <c r="I18" s="193"/>
      <c r="J18" s="197"/>
      <c r="K18" s="39"/>
      <c r="L18" s="39"/>
      <c r="M18" s="39"/>
      <c r="N18" s="207"/>
      <c r="O18" s="33"/>
      <c r="P18" s="217"/>
      <c r="Q18" s="216"/>
      <c r="R18" s="216"/>
      <c r="S18" s="40" t="s">
        <v>79</v>
      </c>
      <c r="T18" s="40" t="s">
        <v>80</v>
      </c>
      <c r="U18" s="197"/>
      <c r="V18" s="39" t="s">
        <v>72</v>
      </c>
      <c r="W18" s="39" t="s">
        <v>74</v>
      </c>
      <c r="X18" s="39" t="s">
        <v>55</v>
      </c>
      <c r="Y18" s="214"/>
      <c r="Z18" s="212"/>
      <c r="AA18" s="106" t="s">
        <v>98</v>
      </c>
      <c r="AB18" s="106" t="s">
        <v>90</v>
      </c>
      <c r="AC18" s="197"/>
      <c r="AD18" s="39" t="s">
        <v>124</v>
      </c>
      <c r="AE18" s="39" t="s">
        <v>125</v>
      </c>
      <c r="AF18" s="39" t="s">
        <v>126</v>
      </c>
      <c r="AG18" s="212"/>
      <c r="AH18" s="212"/>
      <c r="AI18" s="106" t="s">
        <v>129</v>
      </c>
      <c r="AJ18" s="106" t="s">
        <v>130</v>
      </c>
      <c r="AK18" s="197"/>
      <c r="AL18" s="39" t="s">
        <v>124</v>
      </c>
      <c r="AM18" s="39" t="s">
        <v>125</v>
      </c>
      <c r="AN18" s="39" t="s">
        <v>126</v>
      </c>
      <c r="AO18" s="39" t="s">
        <v>156</v>
      </c>
      <c r="AP18" s="171" t="s">
        <v>157</v>
      </c>
      <c r="AQ18" s="171" t="s">
        <v>158</v>
      </c>
      <c r="AR18" s="171" t="s">
        <v>159</v>
      </c>
      <c r="AS18" s="171" t="s">
        <v>160</v>
      </c>
      <c r="AT18" s="171" t="s">
        <v>161</v>
      </c>
      <c r="AU18" s="171" t="s">
        <v>162</v>
      </c>
      <c r="AV18" s="171" t="s">
        <v>163</v>
      </c>
      <c r="AW18" s="171" t="s">
        <v>164</v>
      </c>
      <c r="AX18" s="171" t="s">
        <v>165</v>
      </c>
      <c r="AY18" s="171" t="s">
        <v>166</v>
      </c>
    </row>
    <row r="19" spans="1:40" s="47" customFormat="1" ht="15.75">
      <c r="A19" s="41"/>
      <c r="B19" s="41" t="s">
        <v>73</v>
      </c>
      <c r="C19" s="42">
        <v>2</v>
      </c>
      <c r="D19" s="42">
        <v>4</v>
      </c>
      <c r="E19" s="43">
        <v>5</v>
      </c>
      <c r="F19" s="43">
        <v>6</v>
      </c>
      <c r="G19" s="43">
        <v>7</v>
      </c>
      <c r="H19" s="43">
        <v>8</v>
      </c>
      <c r="I19" s="43"/>
      <c r="J19" s="44"/>
      <c r="K19" s="44"/>
      <c r="L19" s="44"/>
      <c r="M19" s="44"/>
      <c r="N19" s="45"/>
      <c r="O19" s="44"/>
      <c r="P19" s="46"/>
      <c r="Q19" s="46"/>
      <c r="R19" s="46"/>
      <c r="S19" s="46">
        <v>8</v>
      </c>
      <c r="T19" s="46">
        <v>9</v>
      </c>
      <c r="U19" s="44">
        <v>3</v>
      </c>
      <c r="V19" s="44">
        <v>4</v>
      </c>
      <c r="W19" s="44">
        <v>5</v>
      </c>
      <c r="X19" s="44">
        <v>6</v>
      </c>
      <c r="Y19" s="45">
        <v>7</v>
      </c>
      <c r="Z19" s="46">
        <v>8</v>
      </c>
      <c r="AA19" s="46">
        <v>7</v>
      </c>
      <c r="AB19" s="46">
        <v>8</v>
      </c>
      <c r="AC19" s="44">
        <v>3</v>
      </c>
      <c r="AD19" s="44">
        <v>4</v>
      </c>
      <c r="AE19" s="44">
        <v>5</v>
      </c>
      <c r="AF19" s="44">
        <v>6</v>
      </c>
      <c r="AG19" s="46">
        <v>7</v>
      </c>
      <c r="AH19" s="46">
        <v>8</v>
      </c>
      <c r="AI19" s="46">
        <v>7</v>
      </c>
      <c r="AJ19" s="46">
        <v>8</v>
      </c>
      <c r="AK19" s="44">
        <v>9</v>
      </c>
      <c r="AL19" s="44">
        <v>10</v>
      </c>
      <c r="AM19" s="44">
        <v>11</v>
      </c>
      <c r="AN19" s="44">
        <v>12</v>
      </c>
    </row>
    <row r="20" spans="1:51" s="123" customFormat="1" ht="15.75" customHeight="1">
      <c r="A20" s="122"/>
      <c r="B20" s="187" t="s">
        <v>76</v>
      </c>
      <c r="C20" s="188"/>
      <c r="D20" s="31" t="e">
        <f>SUM(D21+#REF!+D51+D66+D81+D110+D181+D253+D268+D395+D438+D580+D693+D722)</f>
        <v>#REF!</v>
      </c>
      <c r="E20" s="31" t="e">
        <f>SUM(E21+#REF!+E51+E66+E81+E110+E181+E253+E268+E395+E438+E580+E693+E722)</f>
        <v>#REF!</v>
      </c>
      <c r="F20" s="31" t="e">
        <f>SUM(F21+#REF!+F51+F66+F81+F110+F181+F253+F268+F395+F438+F580+F693+F722)</f>
        <v>#REF!</v>
      </c>
      <c r="G20" s="31" t="e">
        <f>SUM(G21+#REF!+G51+G66+G81+G110+G181+G253+G268+G395+G438+G580+G693+G722)</f>
        <v>#REF!</v>
      </c>
      <c r="H20" s="31" t="e">
        <f>SUM(H21+#REF!+H51+H66+H81+H110+H181+H253+H268+H395+H438+H580+H693+H722)</f>
        <v>#REF!</v>
      </c>
      <c r="I20" s="32"/>
      <c r="J20" s="32"/>
      <c r="K20" s="32"/>
      <c r="L20" s="32"/>
      <c r="M20" s="32"/>
      <c r="N20" s="32" t="e">
        <f>SUM(N21+#REF!+N51+#REF!+N66+N81+N110+N181+N224+N253+N268+N395+N438+N523+N580+N693+N722)</f>
        <v>#REF!</v>
      </c>
      <c r="O20" s="32" t="e">
        <f>SUM(O21+#REF!+O51+#REF!+O66+O81+O110+O181+O224+O253+O268+O395+O438+O523+O580+O693+O722)</f>
        <v>#REF!</v>
      </c>
      <c r="P20" s="32" t="e">
        <f>SUM(P21+#REF!+P51+#REF!+P66+P81+P110+P181+P224+P253+P268+P395+P438+P523+P580+P693+P722)</f>
        <v>#REF!</v>
      </c>
      <c r="Q20" s="32" t="e">
        <f>SUM(Q21+#REF!+Q51+#REF!+Q66+Q81+Q110+Q181+Q224+Q253+Q268+Q395+Q438+Q523+Q580+Q693+Q722)</f>
        <v>#REF!</v>
      </c>
      <c r="R20" s="32" t="e">
        <f>SUM(R21+#REF!+R51+#REF!+R66+R81+R110+R181+R224+R253+R268+R395+R438+R523+R580+R693+R722)</f>
        <v>#REF!</v>
      </c>
      <c r="S20" s="32" t="e">
        <f>SUM(S21+#REF!+S51+#REF!+S66+S81+S110+S181+S224+S253+S268+S395+S438+S523+S580+S693+S722)</f>
        <v>#REF!</v>
      </c>
      <c r="T20" s="32" t="e">
        <f>SUM(T21+#REF!+T51+#REF!+T66+T81+T110+T181+T224+T253+T268+T395+T438+T523+T580+T693+T722)</f>
        <v>#REF!</v>
      </c>
      <c r="U20" s="32" t="e">
        <f>SUM(U21+#REF!+U51+U66+U81+U110+U181+U224+U253+U268+U395+U438+U523+U580+U693+U722+#REF!)</f>
        <v>#REF!</v>
      </c>
      <c r="V20" s="32" t="e">
        <f>SUM(V21+#REF!+V51+V66+V81+V110+V181+V224+V253+V268+V395+V438+V523+V580+V693+V722+#REF!)</f>
        <v>#REF!</v>
      </c>
      <c r="W20" s="32" t="e">
        <f>SUM(W21+#REF!+W51+W66+W81+W110+W181+W224+W253+W268+W395+W438+W523+W580+W693+W722+#REF!)</f>
        <v>#REF!</v>
      </c>
      <c r="X20" s="32" t="e">
        <f>SUM(X21+#REF!+X51+X66+X81+X110+X181+X224+X253+X268+X395+X438+X523+X580+X693+X722+#REF!)</f>
        <v>#REF!</v>
      </c>
      <c r="Y20" s="32" t="e">
        <f>SUM(Y21+#REF!+Y51+Y66+Y81+Y110+Y181+Y224+Y253+Y268+Y395+Y438+Y523+Y580+Y693+Y722+#REF!)</f>
        <v>#REF!</v>
      </c>
      <c r="Z20" s="32" t="e">
        <f>SUM(Z21+#REF!+Z51+Z66+Z81+Z110+Z181+Z224+Z253+Z268+Z395+Z438+Z523+Z580+Z693+Z722+#REF!)</f>
        <v>#REF!</v>
      </c>
      <c r="AA20" s="32" t="e">
        <f>SUM(AA21+#REF!+AA51+AA66+AA81+AA110+AA181+AA224+AA253+AA268+AA395+AA438+AA523+AA580+AA693+AA722+#REF!)</f>
        <v>#REF!</v>
      </c>
      <c r="AB20" s="32" t="e">
        <f>SUM(AB21+#REF!+AB51+AB66+AB81+AB110+AB181+AB224+AB253+AB268+AB395+AB438+AB523+AB580+AB693+AB722+#REF!)</f>
        <v>#REF!</v>
      </c>
      <c r="AC20" s="32">
        <f aca="true" t="shared" si="0" ref="AC20:AN20">SUM(AC21+AC36+AC51+AC66+AC81+AC110+AC181+AC224+AC253+AC268+AC395+AC438+AC523+AC580+AC693+AC722+AC751)</f>
        <v>138754188</v>
      </c>
      <c r="AD20" s="32">
        <f t="shared" si="0"/>
        <v>128483991</v>
      </c>
      <c r="AE20" s="32">
        <f t="shared" si="0"/>
        <v>21000</v>
      </c>
      <c r="AF20" s="32">
        <f t="shared" si="0"/>
        <v>10249197</v>
      </c>
      <c r="AG20" s="32">
        <f t="shared" si="0"/>
        <v>0</v>
      </c>
      <c r="AH20" s="32">
        <f t="shared" si="0"/>
        <v>0</v>
      </c>
      <c r="AI20" s="32">
        <f t="shared" si="0"/>
        <v>3050486</v>
      </c>
      <c r="AJ20" s="32">
        <f t="shared" si="0"/>
        <v>4712986</v>
      </c>
      <c r="AK20" s="32">
        <f t="shared" si="0"/>
        <v>140416688</v>
      </c>
      <c r="AL20" s="32">
        <f t="shared" si="0"/>
        <v>130146491</v>
      </c>
      <c r="AM20" s="32">
        <f t="shared" si="0"/>
        <v>21000</v>
      </c>
      <c r="AN20" s="32">
        <f t="shared" si="0"/>
        <v>10249197</v>
      </c>
      <c r="AO20" s="34">
        <f>SUM(AO21:AO779)</f>
        <v>82846597</v>
      </c>
      <c r="AP20" s="34">
        <f aca="true" t="shared" si="1" ref="AP20:AY20">SUM(AP21:AP779)</f>
        <v>47233440</v>
      </c>
      <c r="AQ20" s="34">
        <f t="shared" si="1"/>
        <v>19988345</v>
      </c>
      <c r="AR20" s="34">
        <f t="shared" si="1"/>
        <v>6782536</v>
      </c>
      <c r="AS20" s="34">
        <f t="shared" si="1"/>
        <v>4304659</v>
      </c>
      <c r="AT20" s="34">
        <f t="shared" si="1"/>
        <v>424555</v>
      </c>
      <c r="AU20" s="34">
        <f t="shared" si="1"/>
        <v>2613062</v>
      </c>
      <c r="AV20" s="34">
        <f t="shared" si="1"/>
        <v>1500000</v>
      </c>
      <c r="AW20" s="34">
        <f t="shared" si="1"/>
        <v>57570091</v>
      </c>
      <c r="AX20" s="34">
        <f t="shared" si="1"/>
        <v>57570091</v>
      </c>
      <c r="AY20" s="34">
        <f t="shared" si="1"/>
        <v>40138685</v>
      </c>
    </row>
    <row r="21" spans="1:41" s="35" customFormat="1" ht="24.75" customHeight="1" hidden="1" thickBot="1">
      <c r="A21" s="48"/>
      <c r="B21" s="189" t="s">
        <v>14</v>
      </c>
      <c r="C21" s="190"/>
      <c r="D21" s="124" t="e">
        <f>SUM(#REF!+#REF!)</f>
        <v>#REF!</v>
      </c>
      <c r="E21" s="124" t="e">
        <f>SUM(#REF!+#REF!)</f>
        <v>#REF!</v>
      </c>
      <c r="F21" s="124" t="e">
        <f>SUM(#REF!+#REF!)</f>
        <v>#REF!</v>
      </c>
      <c r="G21" s="124" t="e">
        <f>SUM(#REF!+#REF!)</f>
        <v>#REF!</v>
      </c>
      <c r="H21" s="124" t="e">
        <f>SUM(#REF!+#REF!)</f>
        <v>#REF!</v>
      </c>
      <c r="I21" s="124"/>
      <c r="J21" s="124"/>
      <c r="K21" s="124"/>
      <c r="L21" s="124"/>
      <c r="M21" s="124"/>
      <c r="N21" s="124" t="e">
        <f>SUM(#REF!+#REF!+N22)</f>
        <v>#REF!</v>
      </c>
      <c r="O21" s="124" t="e">
        <f>SUM(#REF!+#REF!+O22)</f>
        <v>#REF!</v>
      </c>
      <c r="P21" s="124" t="e">
        <f>SUM(#REF!+#REF!+P22)</f>
        <v>#REF!</v>
      </c>
      <c r="Q21" s="124" t="e">
        <f>SUM(#REF!+#REF!+Q22)</f>
        <v>#REF!</v>
      </c>
      <c r="R21" s="124" t="e">
        <f>SUM(#REF!+#REF!+R22)</f>
        <v>#REF!</v>
      </c>
      <c r="S21" s="124" t="e">
        <f>SUM(#REF!+#REF!+S22)</f>
        <v>#REF!</v>
      </c>
      <c r="T21" s="124" t="e">
        <f>SUM(#REF!+#REF!+T22)</f>
        <v>#REF!</v>
      </c>
      <c r="U21" s="124" t="e">
        <f>SUM(#REF!+U22)</f>
        <v>#REF!</v>
      </c>
      <c r="V21" s="124" t="e">
        <f>SUM(#REF!+V22)</f>
        <v>#REF!</v>
      </c>
      <c r="W21" s="124" t="e">
        <f>SUM(#REF!+W22)</f>
        <v>#REF!</v>
      </c>
      <c r="X21" s="124" t="e">
        <f>SUM(#REF!+X22)</f>
        <v>#REF!</v>
      </c>
      <c r="Y21" s="125" t="e">
        <f>SUM(#REF!+Y22)</f>
        <v>#REF!</v>
      </c>
      <c r="Z21" s="126" t="e">
        <f>SUM(#REF!+Z22)</f>
        <v>#REF!</v>
      </c>
      <c r="AA21" s="124" t="e">
        <f>SUM(#REF!+AA22)</f>
        <v>#REF!</v>
      </c>
      <c r="AB21" s="124" t="e">
        <f>SUM(#REF!+AB22)</f>
        <v>#REF!</v>
      </c>
      <c r="AC21" s="124">
        <f>SUM(AC22)</f>
        <v>375850</v>
      </c>
      <c r="AD21" s="124">
        <f aca="true" t="shared" si="2" ref="AD21:AN21">SUM(AD22)</f>
        <v>375850</v>
      </c>
      <c r="AE21" s="124">
        <f t="shared" si="2"/>
        <v>0</v>
      </c>
      <c r="AF21" s="124">
        <f t="shared" si="2"/>
        <v>0</v>
      </c>
      <c r="AG21" s="124">
        <f t="shared" si="2"/>
        <v>0</v>
      </c>
      <c r="AH21" s="124">
        <f t="shared" si="2"/>
        <v>0</v>
      </c>
      <c r="AI21" s="124">
        <f t="shared" si="2"/>
        <v>0</v>
      </c>
      <c r="AJ21" s="124">
        <f t="shared" si="2"/>
        <v>0</v>
      </c>
      <c r="AK21" s="124">
        <f t="shared" si="2"/>
        <v>375850</v>
      </c>
      <c r="AL21" s="124">
        <f t="shared" si="2"/>
        <v>375850</v>
      </c>
      <c r="AM21" s="124">
        <f t="shared" si="2"/>
        <v>0</v>
      </c>
      <c r="AN21" s="124">
        <f t="shared" si="2"/>
        <v>0</v>
      </c>
      <c r="AO21" s="49"/>
    </row>
    <row r="22" spans="1:41" s="72" customFormat="1" ht="23.25" customHeight="1" hidden="1">
      <c r="A22" s="104"/>
      <c r="B22" s="127" t="s">
        <v>77</v>
      </c>
      <c r="C22" s="128" t="s">
        <v>2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>
        <f aca="true" t="shared" si="3" ref="N22:AB22">SUM(N23:N23)</f>
        <v>0</v>
      </c>
      <c r="O22" s="129">
        <f t="shared" si="3"/>
        <v>0</v>
      </c>
      <c r="P22" s="129">
        <f t="shared" si="3"/>
        <v>0</v>
      </c>
      <c r="Q22" s="129">
        <f t="shared" si="3"/>
        <v>0</v>
      </c>
      <c r="R22" s="129">
        <f t="shared" si="3"/>
        <v>0</v>
      </c>
      <c r="S22" s="129">
        <f t="shared" si="3"/>
        <v>0</v>
      </c>
      <c r="T22" s="129">
        <f t="shared" si="3"/>
        <v>0</v>
      </c>
      <c r="U22" s="129">
        <f t="shared" si="3"/>
        <v>0</v>
      </c>
      <c r="V22" s="129">
        <f t="shared" si="3"/>
        <v>0</v>
      </c>
      <c r="W22" s="129">
        <f t="shared" si="3"/>
        <v>0</v>
      </c>
      <c r="X22" s="129">
        <f t="shared" si="3"/>
        <v>0</v>
      </c>
      <c r="Y22" s="100">
        <f t="shared" si="3"/>
        <v>0</v>
      </c>
      <c r="Z22" s="101">
        <f t="shared" si="3"/>
        <v>0</v>
      </c>
      <c r="AA22" s="129">
        <f t="shared" si="3"/>
        <v>0</v>
      </c>
      <c r="AB22" s="129">
        <f t="shared" si="3"/>
        <v>0</v>
      </c>
      <c r="AC22" s="129">
        <f aca="true" t="shared" si="4" ref="AC22:AN22">SUM(AC23+AC32)</f>
        <v>375850</v>
      </c>
      <c r="AD22" s="129">
        <f t="shared" si="4"/>
        <v>375850</v>
      </c>
      <c r="AE22" s="129">
        <f t="shared" si="4"/>
        <v>0</v>
      </c>
      <c r="AF22" s="129">
        <f t="shared" si="4"/>
        <v>0</v>
      </c>
      <c r="AG22" s="129">
        <f t="shared" si="4"/>
        <v>0</v>
      </c>
      <c r="AH22" s="129">
        <f t="shared" si="4"/>
        <v>0</v>
      </c>
      <c r="AI22" s="129">
        <f t="shared" si="4"/>
        <v>0</v>
      </c>
      <c r="AJ22" s="129">
        <f t="shared" si="4"/>
        <v>0</v>
      </c>
      <c r="AK22" s="129">
        <f t="shared" si="4"/>
        <v>375850</v>
      </c>
      <c r="AL22" s="129">
        <f t="shared" si="4"/>
        <v>375850</v>
      </c>
      <c r="AM22" s="129">
        <f t="shared" si="4"/>
        <v>0</v>
      </c>
      <c r="AN22" s="129">
        <f t="shared" si="4"/>
        <v>0</v>
      </c>
      <c r="AO22" s="71"/>
    </row>
    <row r="23" spans="1:41" s="121" customFormat="1" ht="17.25" customHeight="1" hidden="1">
      <c r="A23" s="117"/>
      <c r="B23" s="182" t="s">
        <v>131</v>
      </c>
      <c r="C23" s="183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>
        <f aca="true" t="shared" si="5" ref="AC23:AN23">SUM(AC24+AC27+AC28+AC29+AC30+AC31)</f>
        <v>375850</v>
      </c>
      <c r="AD23" s="118">
        <f t="shared" si="5"/>
        <v>375850</v>
      </c>
      <c r="AE23" s="118">
        <f t="shared" si="5"/>
        <v>0</v>
      </c>
      <c r="AF23" s="118">
        <f t="shared" si="5"/>
        <v>0</v>
      </c>
      <c r="AG23" s="118">
        <f t="shared" si="5"/>
        <v>0</v>
      </c>
      <c r="AH23" s="118">
        <f t="shared" si="5"/>
        <v>0</v>
      </c>
      <c r="AI23" s="118">
        <f t="shared" si="5"/>
        <v>0</v>
      </c>
      <c r="AJ23" s="118">
        <f t="shared" si="5"/>
        <v>0</v>
      </c>
      <c r="AK23" s="118">
        <f t="shared" si="5"/>
        <v>375850</v>
      </c>
      <c r="AL23" s="118">
        <f t="shared" si="5"/>
        <v>375850</v>
      </c>
      <c r="AM23" s="118">
        <f t="shared" si="5"/>
        <v>0</v>
      </c>
      <c r="AN23" s="118">
        <f t="shared" si="5"/>
        <v>0</v>
      </c>
      <c r="AO23" s="120">
        <f>SUM(AK23)</f>
        <v>375850</v>
      </c>
    </row>
    <row r="24" spans="1:41" s="155" customFormat="1" ht="20.25" customHeight="1" hidden="1">
      <c r="A24" s="153"/>
      <c r="B24" s="176" t="s">
        <v>132</v>
      </c>
      <c r="C24" s="18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>
        <f aca="true" t="shared" si="6" ref="AC24:AN24">SUM(AC25+AC26)</f>
        <v>18850</v>
      </c>
      <c r="AD24" s="154">
        <f t="shared" si="6"/>
        <v>18850</v>
      </c>
      <c r="AE24" s="154">
        <f t="shared" si="6"/>
        <v>0</v>
      </c>
      <c r="AF24" s="154">
        <f t="shared" si="6"/>
        <v>0</v>
      </c>
      <c r="AG24" s="154">
        <f t="shared" si="6"/>
        <v>0</v>
      </c>
      <c r="AH24" s="154">
        <f t="shared" si="6"/>
        <v>0</v>
      </c>
      <c r="AI24" s="154">
        <f t="shared" si="6"/>
        <v>0</v>
      </c>
      <c r="AJ24" s="154">
        <f t="shared" si="6"/>
        <v>0</v>
      </c>
      <c r="AK24" s="154">
        <f t="shared" si="6"/>
        <v>18850</v>
      </c>
      <c r="AL24" s="154">
        <f t="shared" si="6"/>
        <v>18850</v>
      </c>
      <c r="AM24" s="154">
        <f t="shared" si="6"/>
        <v>0</v>
      </c>
      <c r="AN24" s="154">
        <f t="shared" si="6"/>
        <v>0</v>
      </c>
      <c r="AO24" s="156"/>
    </row>
    <row r="25" spans="1:42" s="114" customFormat="1" ht="20.25" customHeight="1" hidden="1">
      <c r="A25" s="111"/>
      <c r="B25" s="180" t="s">
        <v>133</v>
      </c>
      <c r="C25" s="18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P25" s="115"/>
      <c r="Q25" s="115"/>
      <c r="R25" s="115"/>
      <c r="S25" s="115"/>
      <c r="T25" s="115"/>
      <c r="U25" s="112"/>
      <c r="V25" s="112"/>
      <c r="W25" s="112"/>
      <c r="X25" s="112"/>
      <c r="Y25" s="113"/>
      <c r="Z25" s="115"/>
      <c r="AA25" s="115"/>
      <c r="AB25" s="115"/>
      <c r="AC25" s="112"/>
      <c r="AD25" s="112"/>
      <c r="AE25" s="112"/>
      <c r="AF25" s="112"/>
      <c r="AG25" s="112"/>
      <c r="AH25" s="112"/>
      <c r="AI25" s="112"/>
      <c r="AJ25" s="112"/>
      <c r="AK25" s="112">
        <f>SUM(AC25-AI25+AJ25)</f>
        <v>0</v>
      </c>
      <c r="AL25" s="112"/>
      <c r="AM25" s="112"/>
      <c r="AN25" s="112"/>
      <c r="AO25" s="116"/>
      <c r="AP25" s="172">
        <f>SUM(AK25)</f>
        <v>0</v>
      </c>
    </row>
    <row r="26" spans="1:43" s="114" customFormat="1" ht="42" customHeight="1" hidden="1">
      <c r="A26" s="111"/>
      <c r="B26" s="180" t="s">
        <v>134</v>
      </c>
      <c r="C26" s="18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P26" s="115"/>
      <c r="Q26" s="115"/>
      <c r="R26" s="115"/>
      <c r="S26" s="115"/>
      <c r="T26" s="115"/>
      <c r="U26" s="112"/>
      <c r="V26" s="112"/>
      <c r="W26" s="112"/>
      <c r="X26" s="112"/>
      <c r="Y26" s="113"/>
      <c r="Z26" s="115"/>
      <c r="AA26" s="115"/>
      <c r="AB26" s="115"/>
      <c r="AC26" s="112">
        <v>18850</v>
      </c>
      <c r="AD26" s="112">
        <v>18850</v>
      </c>
      <c r="AE26" s="112"/>
      <c r="AF26" s="112"/>
      <c r="AG26" s="112"/>
      <c r="AH26" s="112"/>
      <c r="AI26" s="112"/>
      <c r="AJ26" s="112"/>
      <c r="AK26" s="112">
        <f>SUM(AC26-AI26+AJ26)</f>
        <v>18850</v>
      </c>
      <c r="AL26" s="112">
        <v>18850</v>
      </c>
      <c r="AM26" s="112"/>
      <c r="AN26" s="112"/>
      <c r="AO26" s="116"/>
      <c r="AQ26" s="172">
        <f>SUM(AK26)</f>
        <v>18850</v>
      </c>
    </row>
    <row r="27" spans="1:44" s="155" customFormat="1" ht="20.25" customHeight="1" hidden="1">
      <c r="A27" s="153"/>
      <c r="B27" s="176" t="s">
        <v>135</v>
      </c>
      <c r="C27" s="177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>
        <f>SUM(AC27-AI27+AJ27)</f>
        <v>0</v>
      </c>
      <c r="AL27" s="154"/>
      <c r="AM27" s="154"/>
      <c r="AN27" s="154"/>
      <c r="AO27" s="156"/>
      <c r="AR27" s="173">
        <f>SUM(AK27)</f>
        <v>0</v>
      </c>
    </row>
    <row r="28" spans="1:45" s="155" customFormat="1" ht="20.25" customHeight="1" hidden="1">
      <c r="A28" s="153"/>
      <c r="B28" s="176" t="s">
        <v>136</v>
      </c>
      <c r="C28" s="177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>
        <v>357000</v>
      </c>
      <c r="AD28" s="154">
        <v>357000</v>
      </c>
      <c r="AE28" s="154"/>
      <c r="AF28" s="154"/>
      <c r="AG28" s="154"/>
      <c r="AH28" s="154"/>
      <c r="AI28" s="154"/>
      <c r="AJ28" s="154"/>
      <c r="AK28" s="154">
        <f>SUM(AC28-AI28+AJ28)</f>
        <v>357000</v>
      </c>
      <c r="AL28" s="154">
        <v>357000</v>
      </c>
      <c r="AM28" s="154"/>
      <c r="AN28" s="154"/>
      <c r="AO28" s="156"/>
      <c r="AS28" s="173">
        <f>SUM(AK28)</f>
        <v>357000</v>
      </c>
    </row>
    <row r="29" spans="1:46" s="155" customFormat="1" ht="38.25" customHeight="1" hidden="1">
      <c r="A29" s="153"/>
      <c r="B29" s="176" t="s">
        <v>137</v>
      </c>
      <c r="C29" s="177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>
        <f>SUM(AC29-AI29+AJ29)</f>
        <v>0</v>
      </c>
      <c r="AL29" s="154"/>
      <c r="AM29" s="154"/>
      <c r="AN29" s="154"/>
      <c r="AO29" s="156"/>
      <c r="AT29" s="173">
        <f>SUM(AK29)</f>
        <v>0</v>
      </c>
    </row>
    <row r="30" spans="1:47" s="155" customFormat="1" ht="20.25" customHeight="1" hidden="1">
      <c r="A30" s="153"/>
      <c r="B30" s="176" t="s">
        <v>138</v>
      </c>
      <c r="C30" s="177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>
        <f>SUM(AC30-AI30+AJ30)</f>
        <v>0</v>
      </c>
      <c r="AL30" s="154"/>
      <c r="AM30" s="154"/>
      <c r="AN30" s="154"/>
      <c r="AO30" s="156"/>
      <c r="AU30" s="173">
        <f>SUM(AK30)</f>
        <v>0</v>
      </c>
    </row>
    <row r="31" spans="1:48" s="155" customFormat="1" ht="20.25" customHeight="1" hidden="1">
      <c r="A31" s="153"/>
      <c r="B31" s="176" t="s">
        <v>139</v>
      </c>
      <c r="C31" s="177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>
        <f>SUM(AC31-AI31+AJ31)</f>
        <v>0</v>
      </c>
      <c r="AL31" s="154"/>
      <c r="AM31" s="154"/>
      <c r="AN31" s="154"/>
      <c r="AO31" s="156"/>
      <c r="AV31" s="173">
        <f>SUM(AK31)</f>
        <v>0</v>
      </c>
    </row>
    <row r="32" spans="1:49" s="151" customFormat="1" ht="20.25" customHeight="1" hidden="1">
      <c r="A32" s="149"/>
      <c r="B32" s="178" t="s">
        <v>140</v>
      </c>
      <c r="C32" s="17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>
        <f>SUM(AC33+AC35)</f>
        <v>0</v>
      </c>
      <c r="AD32" s="150">
        <f aca="true" t="shared" si="7" ref="AD32:AK32">SUM(AD33+AD35)</f>
        <v>0</v>
      </c>
      <c r="AE32" s="150">
        <f t="shared" si="7"/>
        <v>0</v>
      </c>
      <c r="AF32" s="150">
        <f t="shared" si="7"/>
        <v>0</v>
      </c>
      <c r="AG32" s="150">
        <f t="shared" si="7"/>
        <v>0</v>
      </c>
      <c r="AH32" s="150">
        <f t="shared" si="7"/>
        <v>0</v>
      </c>
      <c r="AI32" s="150">
        <f t="shared" si="7"/>
        <v>0</v>
      </c>
      <c r="AJ32" s="150">
        <f t="shared" si="7"/>
        <v>0</v>
      </c>
      <c r="AK32" s="150">
        <f t="shared" si="7"/>
        <v>0</v>
      </c>
      <c r="AL32" s="150">
        <f>SUM(AL33+AL35)</f>
        <v>0</v>
      </c>
      <c r="AM32" s="150">
        <f>SUM(AM33+AM35)</f>
        <v>0</v>
      </c>
      <c r="AN32" s="150">
        <f>SUM(AN33+AN35)</f>
        <v>0</v>
      </c>
      <c r="AO32" s="152"/>
      <c r="AW32" s="174">
        <f>SUM(AK32)</f>
        <v>0</v>
      </c>
    </row>
    <row r="33" spans="1:50" s="155" customFormat="1" ht="20.25" customHeight="1" hidden="1">
      <c r="A33" s="153"/>
      <c r="B33" s="176" t="s">
        <v>141</v>
      </c>
      <c r="C33" s="177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>
        <f>SUM(AC33-AI33+AJ33)</f>
        <v>0</v>
      </c>
      <c r="AL33" s="154"/>
      <c r="AM33" s="154"/>
      <c r="AN33" s="154"/>
      <c r="AO33" s="156"/>
      <c r="AX33" s="173">
        <f>SUM(AK33)</f>
        <v>0</v>
      </c>
    </row>
    <row r="34" spans="1:51" s="114" customFormat="1" ht="48.75" customHeight="1" hidden="1">
      <c r="A34" s="111"/>
      <c r="B34" s="180" t="s">
        <v>142</v>
      </c>
      <c r="C34" s="18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  <c r="P34" s="115"/>
      <c r="Q34" s="115"/>
      <c r="R34" s="115"/>
      <c r="S34" s="115"/>
      <c r="T34" s="115"/>
      <c r="U34" s="112"/>
      <c r="V34" s="112"/>
      <c r="W34" s="112"/>
      <c r="X34" s="112"/>
      <c r="Y34" s="113"/>
      <c r="Z34" s="115"/>
      <c r="AA34" s="115"/>
      <c r="AB34" s="115"/>
      <c r="AC34" s="112"/>
      <c r="AD34" s="112"/>
      <c r="AE34" s="112"/>
      <c r="AF34" s="112"/>
      <c r="AG34" s="112"/>
      <c r="AH34" s="112"/>
      <c r="AI34" s="112"/>
      <c r="AJ34" s="112"/>
      <c r="AK34" s="112">
        <f>SUM(AC34-AI34+AJ34)</f>
        <v>0</v>
      </c>
      <c r="AL34" s="112"/>
      <c r="AM34" s="112"/>
      <c r="AN34" s="112"/>
      <c r="AO34" s="116"/>
      <c r="AY34" s="172">
        <f>SUM(AK34)</f>
        <v>0</v>
      </c>
    </row>
    <row r="35" spans="1:41" s="155" customFormat="1" ht="48.75" customHeight="1" hidden="1">
      <c r="A35" s="153"/>
      <c r="B35" s="176" t="s">
        <v>143</v>
      </c>
      <c r="C35" s="177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>
        <f>SUM(AC35-AI35+AJ35)</f>
        <v>0</v>
      </c>
      <c r="AL35" s="154"/>
      <c r="AM35" s="154"/>
      <c r="AN35" s="154"/>
      <c r="AO35" s="156"/>
    </row>
    <row r="36" spans="1:41" s="148" customFormat="1" ht="20.25" customHeight="1" hidden="1" thickBot="1">
      <c r="A36" s="144"/>
      <c r="B36" s="223" t="s">
        <v>118</v>
      </c>
      <c r="C36" s="224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6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>
        <f>SUM(AC37)</f>
        <v>120319</v>
      </c>
      <c r="AD36" s="145">
        <f aca="true" t="shared" si="8" ref="AD36:AN36">SUM(AD37)</f>
        <v>120319</v>
      </c>
      <c r="AE36" s="145">
        <f t="shared" si="8"/>
        <v>0</v>
      </c>
      <c r="AF36" s="145">
        <f t="shared" si="8"/>
        <v>0</v>
      </c>
      <c r="AG36" s="145">
        <f t="shared" si="8"/>
        <v>0</v>
      </c>
      <c r="AH36" s="145">
        <f t="shared" si="8"/>
        <v>0</v>
      </c>
      <c r="AI36" s="145">
        <f t="shared" si="8"/>
        <v>0</v>
      </c>
      <c r="AJ36" s="145">
        <f t="shared" si="8"/>
        <v>0</v>
      </c>
      <c r="AK36" s="145">
        <f t="shared" si="8"/>
        <v>120319</v>
      </c>
      <c r="AL36" s="145">
        <f t="shared" si="8"/>
        <v>120319</v>
      </c>
      <c r="AM36" s="145">
        <f t="shared" si="8"/>
        <v>0</v>
      </c>
      <c r="AN36" s="145">
        <f t="shared" si="8"/>
        <v>0</v>
      </c>
      <c r="AO36" s="147"/>
    </row>
    <row r="37" spans="1:41" s="72" customFormat="1" ht="22.5" customHeight="1" hidden="1">
      <c r="A37" s="50"/>
      <c r="B37" s="50" t="s">
        <v>41</v>
      </c>
      <c r="C37" s="69" t="s">
        <v>42</v>
      </c>
      <c r="D37" s="70">
        <f>SUM(D38:D50)</f>
        <v>0</v>
      </c>
      <c r="E37" s="70">
        <f>SUM(E38:E50)</f>
        <v>0</v>
      </c>
      <c r="F37" s="70">
        <f>SUM(F38:F50)</f>
        <v>0</v>
      </c>
      <c r="G37" s="70">
        <f>SUM(G38:G50)</f>
        <v>0</v>
      </c>
      <c r="H37" s="70">
        <f>SUM(H38:H50)</f>
        <v>0</v>
      </c>
      <c r="I37" s="70"/>
      <c r="J37" s="70"/>
      <c r="K37" s="70"/>
      <c r="L37" s="70"/>
      <c r="M37" s="70"/>
      <c r="N37" s="70">
        <f>SUM(N38:N50)</f>
        <v>0</v>
      </c>
      <c r="O37" s="70">
        <f>SUM(O38:O50)</f>
        <v>0</v>
      </c>
      <c r="P37" s="70">
        <f>SUM(P38:P50)</f>
        <v>0</v>
      </c>
      <c r="Q37" s="70"/>
      <c r="R37" s="70"/>
      <c r="S37" s="70">
        <f aca="true" t="shared" si="9" ref="S37:AB37">SUM(S38:S50)</f>
        <v>0</v>
      </c>
      <c r="T37" s="70">
        <f t="shared" si="9"/>
        <v>0</v>
      </c>
      <c r="U37" s="70">
        <f t="shared" si="9"/>
        <v>0</v>
      </c>
      <c r="V37" s="70">
        <f t="shared" si="9"/>
        <v>0</v>
      </c>
      <c r="W37" s="70">
        <f t="shared" si="9"/>
        <v>0</v>
      </c>
      <c r="X37" s="70">
        <f t="shared" si="9"/>
        <v>0</v>
      </c>
      <c r="Y37" s="53">
        <f t="shared" si="9"/>
        <v>0</v>
      </c>
      <c r="Z37" s="54">
        <f t="shared" si="9"/>
        <v>0</v>
      </c>
      <c r="AA37" s="70">
        <f t="shared" si="9"/>
        <v>0</v>
      </c>
      <c r="AB37" s="70">
        <f t="shared" si="9"/>
        <v>0</v>
      </c>
      <c r="AC37" s="70">
        <f>SUM(AC38+AC47)</f>
        <v>120319</v>
      </c>
      <c r="AD37" s="70">
        <f aca="true" t="shared" si="10" ref="AD37:AK37">SUM(AD38+AD47)</f>
        <v>120319</v>
      </c>
      <c r="AE37" s="70">
        <f t="shared" si="10"/>
        <v>0</v>
      </c>
      <c r="AF37" s="70">
        <f t="shared" si="10"/>
        <v>0</v>
      </c>
      <c r="AG37" s="70">
        <f t="shared" si="10"/>
        <v>0</v>
      </c>
      <c r="AH37" s="70">
        <f t="shared" si="10"/>
        <v>0</v>
      </c>
      <c r="AI37" s="70">
        <f t="shared" si="10"/>
        <v>0</v>
      </c>
      <c r="AJ37" s="70">
        <f t="shared" si="10"/>
        <v>0</v>
      </c>
      <c r="AK37" s="70">
        <f t="shared" si="10"/>
        <v>120319</v>
      </c>
      <c r="AL37" s="70">
        <f>SUM(AL38+AL47)</f>
        <v>120319</v>
      </c>
      <c r="AM37" s="70">
        <f>SUM(AM38+AM47)</f>
        <v>0</v>
      </c>
      <c r="AN37" s="70">
        <f>SUM(AN38+AN47)</f>
        <v>0</v>
      </c>
      <c r="AO37" s="71"/>
    </row>
    <row r="38" spans="1:41" s="121" customFormat="1" ht="17.25" customHeight="1" hidden="1">
      <c r="A38" s="117"/>
      <c r="B38" s="182" t="s">
        <v>131</v>
      </c>
      <c r="C38" s="183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9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>
        <f>SUM(AC39+AC42+AC43+AC44+AC45+AC46)</f>
        <v>120319</v>
      </c>
      <c r="AD38" s="118">
        <f aca="true" t="shared" si="11" ref="AD38:AK38">SUM(AD39+AD42+AD43+AD44+AD45+AD46)</f>
        <v>120319</v>
      </c>
      <c r="AE38" s="118">
        <f t="shared" si="11"/>
        <v>0</v>
      </c>
      <c r="AF38" s="118">
        <f t="shared" si="11"/>
        <v>0</v>
      </c>
      <c r="AG38" s="118">
        <f t="shared" si="11"/>
        <v>0</v>
      </c>
      <c r="AH38" s="118">
        <f t="shared" si="11"/>
        <v>0</v>
      </c>
      <c r="AI38" s="118">
        <f t="shared" si="11"/>
        <v>0</v>
      </c>
      <c r="AJ38" s="118">
        <f t="shared" si="11"/>
        <v>0</v>
      </c>
      <c r="AK38" s="118">
        <f t="shared" si="11"/>
        <v>120319</v>
      </c>
      <c r="AL38" s="118">
        <f>SUM(AL39+AL42+AL43+AL44+AL45+AL46)</f>
        <v>120319</v>
      </c>
      <c r="AM38" s="118">
        <f>SUM(AM39+AM42+AM43+AM44+AM45+AM46)</f>
        <v>0</v>
      </c>
      <c r="AN38" s="118">
        <f>SUM(AN39+AN42+AN43+AN44+AN45+AN46)</f>
        <v>0</v>
      </c>
      <c r="AO38" s="120">
        <f>SUM(AK38)</f>
        <v>120319</v>
      </c>
    </row>
    <row r="39" spans="1:41" s="155" customFormat="1" ht="20.25" customHeight="1" hidden="1">
      <c r="A39" s="153"/>
      <c r="B39" s="176" t="s">
        <v>132</v>
      </c>
      <c r="C39" s="18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>
        <f>SUM(AC40+AC41)</f>
        <v>120319</v>
      </c>
      <c r="AD39" s="154">
        <f aca="true" t="shared" si="12" ref="AD39:AK39">SUM(AD40+AD41)</f>
        <v>120319</v>
      </c>
      <c r="AE39" s="154">
        <f t="shared" si="12"/>
        <v>0</v>
      </c>
      <c r="AF39" s="154">
        <f t="shared" si="12"/>
        <v>0</v>
      </c>
      <c r="AG39" s="154">
        <f t="shared" si="12"/>
        <v>0</v>
      </c>
      <c r="AH39" s="154">
        <f t="shared" si="12"/>
        <v>0</v>
      </c>
      <c r="AI39" s="154">
        <f t="shared" si="12"/>
        <v>0</v>
      </c>
      <c r="AJ39" s="154">
        <f t="shared" si="12"/>
        <v>0</v>
      </c>
      <c r="AK39" s="154">
        <f t="shared" si="12"/>
        <v>120319</v>
      </c>
      <c r="AL39" s="154">
        <f>SUM(AL40+AL41)</f>
        <v>120319</v>
      </c>
      <c r="AM39" s="154">
        <f>SUM(AM40+AM41)</f>
        <v>0</v>
      </c>
      <c r="AN39" s="154">
        <f>SUM(AN40+AN41)</f>
        <v>0</v>
      </c>
      <c r="AO39" s="156"/>
    </row>
    <row r="40" spans="1:42" s="114" customFormat="1" ht="20.25" customHeight="1" hidden="1">
      <c r="A40" s="111"/>
      <c r="B40" s="180" t="s">
        <v>133</v>
      </c>
      <c r="C40" s="18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P40" s="115"/>
      <c r="Q40" s="115"/>
      <c r="R40" s="115"/>
      <c r="S40" s="115"/>
      <c r="T40" s="115"/>
      <c r="U40" s="112"/>
      <c r="V40" s="112"/>
      <c r="W40" s="112"/>
      <c r="X40" s="112"/>
      <c r="Y40" s="113"/>
      <c r="Z40" s="115"/>
      <c r="AA40" s="115"/>
      <c r="AB40" s="115"/>
      <c r="AC40" s="112"/>
      <c r="AD40" s="112"/>
      <c r="AE40" s="112"/>
      <c r="AF40" s="112"/>
      <c r="AG40" s="112"/>
      <c r="AH40" s="112"/>
      <c r="AI40" s="112"/>
      <c r="AJ40" s="112"/>
      <c r="AK40" s="112">
        <f>SUM(AC40-AI40+AJ40)</f>
        <v>0</v>
      </c>
      <c r="AL40" s="112"/>
      <c r="AM40" s="112"/>
      <c r="AN40" s="112"/>
      <c r="AO40" s="116"/>
      <c r="AP40" s="172">
        <f>SUM(AK40)</f>
        <v>0</v>
      </c>
    </row>
    <row r="41" spans="1:43" s="114" customFormat="1" ht="36.75" customHeight="1" hidden="1">
      <c r="A41" s="111"/>
      <c r="B41" s="180" t="s">
        <v>134</v>
      </c>
      <c r="C41" s="181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  <c r="P41" s="115"/>
      <c r="Q41" s="115"/>
      <c r="R41" s="115"/>
      <c r="S41" s="115"/>
      <c r="T41" s="115"/>
      <c r="U41" s="112"/>
      <c r="V41" s="112"/>
      <c r="W41" s="112"/>
      <c r="X41" s="112"/>
      <c r="Y41" s="113"/>
      <c r="Z41" s="115"/>
      <c r="AA41" s="115"/>
      <c r="AB41" s="115"/>
      <c r="AC41" s="112">
        <v>120319</v>
      </c>
      <c r="AD41" s="112">
        <v>120319</v>
      </c>
      <c r="AE41" s="112"/>
      <c r="AF41" s="112"/>
      <c r="AG41" s="112"/>
      <c r="AH41" s="112"/>
      <c r="AI41" s="112"/>
      <c r="AJ41" s="112"/>
      <c r="AK41" s="112">
        <f>SUM(AC41-AI41+AJ41)</f>
        <v>120319</v>
      </c>
      <c r="AL41" s="112">
        <v>120319</v>
      </c>
      <c r="AM41" s="112"/>
      <c r="AN41" s="112"/>
      <c r="AO41" s="116"/>
      <c r="AQ41" s="172">
        <f>SUM(AK41)</f>
        <v>120319</v>
      </c>
    </row>
    <row r="42" spans="1:44" s="155" customFormat="1" ht="20.25" customHeight="1" hidden="1">
      <c r="A42" s="153"/>
      <c r="B42" s="176" t="s">
        <v>135</v>
      </c>
      <c r="C42" s="177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>
        <f>SUM(AC42-AI42+AJ42)</f>
        <v>0</v>
      </c>
      <c r="AL42" s="154"/>
      <c r="AM42" s="154"/>
      <c r="AN42" s="154"/>
      <c r="AO42" s="156"/>
      <c r="AR42" s="173">
        <f>SUM(AK42)</f>
        <v>0</v>
      </c>
    </row>
    <row r="43" spans="1:45" s="155" customFormat="1" ht="20.25" customHeight="1" hidden="1">
      <c r="A43" s="153"/>
      <c r="B43" s="176" t="s">
        <v>136</v>
      </c>
      <c r="C43" s="177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>
        <f>SUM(AC43-AI43+AJ43)</f>
        <v>0</v>
      </c>
      <c r="AL43" s="154"/>
      <c r="AM43" s="154"/>
      <c r="AN43" s="154"/>
      <c r="AO43" s="156"/>
      <c r="AS43" s="173">
        <f>SUM(AK43)</f>
        <v>0</v>
      </c>
    </row>
    <row r="44" spans="1:46" s="155" customFormat="1" ht="38.25" customHeight="1" hidden="1">
      <c r="A44" s="153"/>
      <c r="B44" s="176" t="s">
        <v>137</v>
      </c>
      <c r="C44" s="177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>
        <f>SUM(AC44-AI44+AJ44)</f>
        <v>0</v>
      </c>
      <c r="AL44" s="154"/>
      <c r="AM44" s="154"/>
      <c r="AN44" s="154"/>
      <c r="AO44" s="156"/>
      <c r="AT44" s="173">
        <f>SUM(AK44)</f>
        <v>0</v>
      </c>
    </row>
    <row r="45" spans="1:47" s="155" customFormat="1" ht="20.25" customHeight="1" hidden="1">
      <c r="A45" s="153"/>
      <c r="B45" s="176" t="s">
        <v>138</v>
      </c>
      <c r="C45" s="177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>
        <f>SUM(AC45-AI45+AJ45)</f>
        <v>0</v>
      </c>
      <c r="AL45" s="154"/>
      <c r="AM45" s="154"/>
      <c r="AN45" s="154"/>
      <c r="AO45" s="156"/>
      <c r="AU45" s="173">
        <f>SUM(AK45)</f>
        <v>0</v>
      </c>
    </row>
    <row r="46" spans="1:48" s="155" customFormat="1" ht="20.25" customHeight="1" hidden="1">
      <c r="A46" s="153"/>
      <c r="B46" s="176" t="s">
        <v>139</v>
      </c>
      <c r="C46" s="177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>
        <f>SUM(AC46-AI46+AJ46)</f>
        <v>0</v>
      </c>
      <c r="AL46" s="154"/>
      <c r="AM46" s="154"/>
      <c r="AN46" s="154"/>
      <c r="AO46" s="156"/>
      <c r="AV46" s="173">
        <f>SUM(AK46)</f>
        <v>0</v>
      </c>
    </row>
    <row r="47" spans="1:49" s="151" customFormat="1" ht="20.25" customHeight="1" hidden="1">
      <c r="A47" s="149"/>
      <c r="B47" s="178" t="s">
        <v>140</v>
      </c>
      <c r="C47" s="179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>
        <f>SUM(AC48+AC50)</f>
        <v>0</v>
      </c>
      <c r="AD47" s="150">
        <f aca="true" t="shared" si="13" ref="AD47:AK47">SUM(AD48+AD50)</f>
        <v>0</v>
      </c>
      <c r="AE47" s="150">
        <f t="shared" si="13"/>
        <v>0</v>
      </c>
      <c r="AF47" s="150">
        <f t="shared" si="13"/>
        <v>0</v>
      </c>
      <c r="AG47" s="150">
        <f t="shared" si="13"/>
        <v>0</v>
      </c>
      <c r="AH47" s="150">
        <f t="shared" si="13"/>
        <v>0</v>
      </c>
      <c r="AI47" s="150">
        <f t="shared" si="13"/>
        <v>0</v>
      </c>
      <c r="AJ47" s="150">
        <f t="shared" si="13"/>
        <v>0</v>
      </c>
      <c r="AK47" s="150">
        <f t="shared" si="13"/>
        <v>0</v>
      </c>
      <c r="AL47" s="150">
        <f>SUM(AL48+AL50)</f>
        <v>0</v>
      </c>
      <c r="AM47" s="150">
        <f>SUM(AM48+AM50)</f>
        <v>0</v>
      </c>
      <c r="AN47" s="150">
        <f>SUM(AN48+AN50)</f>
        <v>0</v>
      </c>
      <c r="AO47" s="152"/>
      <c r="AW47" s="174">
        <f>SUM(AK47)</f>
        <v>0</v>
      </c>
    </row>
    <row r="48" spans="1:50" s="155" customFormat="1" ht="20.25" customHeight="1" hidden="1">
      <c r="A48" s="153"/>
      <c r="B48" s="176" t="s">
        <v>141</v>
      </c>
      <c r="C48" s="177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>
        <f>SUM(AC48-AI48+AJ48)</f>
        <v>0</v>
      </c>
      <c r="AL48" s="154"/>
      <c r="AM48" s="154"/>
      <c r="AN48" s="154"/>
      <c r="AO48" s="156"/>
      <c r="AX48" s="173">
        <f>SUM(AK48)</f>
        <v>0</v>
      </c>
    </row>
    <row r="49" spans="1:51" s="114" customFormat="1" ht="48.75" customHeight="1" hidden="1">
      <c r="A49" s="111"/>
      <c r="B49" s="180" t="s">
        <v>142</v>
      </c>
      <c r="C49" s="18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P49" s="115"/>
      <c r="Q49" s="115"/>
      <c r="R49" s="115"/>
      <c r="S49" s="115"/>
      <c r="T49" s="115"/>
      <c r="U49" s="112"/>
      <c r="V49" s="112"/>
      <c r="W49" s="112"/>
      <c r="X49" s="112"/>
      <c r="Y49" s="113"/>
      <c r="Z49" s="115"/>
      <c r="AA49" s="115"/>
      <c r="AB49" s="115"/>
      <c r="AC49" s="112"/>
      <c r="AD49" s="112"/>
      <c r="AE49" s="112"/>
      <c r="AF49" s="112"/>
      <c r="AG49" s="112"/>
      <c r="AH49" s="112"/>
      <c r="AI49" s="112"/>
      <c r="AJ49" s="112"/>
      <c r="AK49" s="112">
        <f>SUM(AC49-AI49+AJ49)</f>
        <v>0</v>
      </c>
      <c r="AL49" s="112"/>
      <c r="AM49" s="112"/>
      <c r="AN49" s="112"/>
      <c r="AO49" s="116"/>
      <c r="AY49" s="172">
        <f>SUM(AK49)</f>
        <v>0</v>
      </c>
    </row>
    <row r="50" spans="1:41" s="155" customFormat="1" ht="48.75" customHeight="1" hidden="1">
      <c r="A50" s="153"/>
      <c r="B50" s="176" t="s">
        <v>143</v>
      </c>
      <c r="C50" s="177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>
        <f>SUM(AC50-AI50+AJ50)</f>
        <v>0</v>
      </c>
      <c r="AL50" s="154"/>
      <c r="AM50" s="154"/>
      <c r="AN50" s="154"/>
      <c r="AO50" s="156"/>
    </row>
    <row r="51" spans="1:41" s="35" customFormat="1" ht="24.75" customHeight="1" thickBot="1">
      <c r="A51" s="48"/>
      <c r="B51" s="185" t="s">
        <v>15</v>
      </c>
      <c r="C51" s="186"/>
      <c r="D51" s="74" t="e">
        <f>SUM(#REF!)</f>
        <v>#REF!</v>
      </c>
      <c r="E51" s="74" t="e">
        <f>SUM(#REF!)</f>
        <v>#REF!</v>
      </c>
      <c r="F51" s="74" t="e">
        <f>SUM(#REF!)</f>
        <v>#REF!</v>
      </c>
      <c r="G51" s="74" t="e">
        <f>SUM(#REF!)</f>
        <v>#REF!</v>
      </c>
      <c r="H51" s="74" t="e">
        <f>SUM(#REF!)</f>
        <v>#REF!</v>
      </c>
      <c r="I51" s="74"/>
      <c r="J51" s="74"/>
      <c r="K51" s="74"/>
      <c r="L51" s="74"/>
      <c r="M51" s="74"/>
      <c r="N51" s="74" t="e">
        <f>SUM(#REF!)</f>
        <v>#REF!</v>
      </c>
      <c r="O51" s="74" t="e">
        <f>SUM(#REF!)</f>
        <v>#REF!</v>
      </c>
      <c r="P51" s="74" t="e">
        <f>SUM(#REF!)</f>
        <v>#REF!</v>
      </c>
      <c r="Q51" s="74"/>
      <c r="R51" s="74"/>
      <c r="S51" s="74" t="e">
        <f>SUM(#REF!)</f>
        <v>#REF!</v>
      </c>
      <c r="T51" s="74" t="e">
        <f>SUM(#REF!)</f>
        <v>#REF!</v>
      </c>
      <c r="U51" s="74" t="e">
        <f>SUM(#REF!)</f>
        <v>#REF!</v>
      </c>
      <c r="V51" s="74" t="e">
        <f>SUM(#REF!)</f>
        <v>#REF!</v>
      </c>
      <c r="W51" s="74" t="e">
        <f>SUM(#REF!)</f>
        <v>#REF!</v>
      </c>
      <c r="X51" s="74" t="e">
        <f>SUM(#REF!)</f>
        <v>#REF!</v>
      </c>
      <c r="Y51" s="75" t="e">
        <f>SUM(#REF!)</f>
        <v>#REF!</v>
      </c>
      <c r="Z51" s="76" t="e">
        <f>SUM(#REF!)</f>
        <v>#REF!</v>
      </c>
      <c r="AA51" s="74" t="e">
        <f>SUM(#REF!)</f>
        <v>#REF!</v>
      </c>
      <c r="AB51" s="74" t="e">
        <f>SUM(#REF!)</f>
        <v>#REF!</v>
      </c>
      <c r="AC51" s="74">
        <f>SUM(AC52)</f>
        <v>20228692</v>
      </c>
      <c r="AD51" s="74">
        <f aca="true" t="shared" si="14" ref="AD51:AN51">SUM(AD52)</f>
        <v>20228692</v>
      </c>
      <c r="AE51" s="74">
        <f t="shared" si="14"/>
        <v>0</v>
      </c>
      <c r="AF51" s="74">
        <f t="shared" si="14"/>
        <v>0</v>
      </c>
      <c r="AG51" s="74">
        <f t="shared" si="14"/>
        <v>0</v>
      </c>
      <c r="AH51" s="74">
        <f t="shared" si="14"/>
        <v>0</v>
      </c>
      <c r="AI51" s="74">
        <f t="shared" si="14"/>
        <v>0</v>
      </c>
      <c r="AJ51" s="74">
        <f t="shared" si="14"/>
        <v>1262500</v>
      </c>
      <c r="AK51" s="74">
        <f t="shared" si="14"/>
        <v>21491192</v>
      </c>
      <c r="AL51" s="74">
        <f t="shared" si="14"/>
        <v>21491192</v>
      </c>
      <c r="AM51" s="74">
        <f t="shared" si="14"/>
        <v>0</v>
      </c>
      <c r="AN51" s="74">
        <f t="shared" si="14"/>
        <v>0</v>
      </c>
      <c r="AO51" s="34"/>
    </row>
    <row r="52" spans="1:41" s="35" customFormat="1" ht="24.75" customHeight="1">
      <c r="A52" s="48"/>
      <c r="B52" s="131">
        <v>60014</v>
      </c>
      <c r="C52" s="132" t="s">
        <v>3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70"/>
      <c r="Z52" s="70"/>
      <c r="AA52" s="52"/>
      <c r="AB52" s="52"/>
      <c r="AC52" s="52">
        <f>SUM(AC53+AC62)</f>
        <v>20228692</v>
      </c>
      <c r="AD52" s="52">
        <f aca="true" t="shared" si="15" ref="AD52:AK52">SUM(AD53+AD62)</f>
        <v>20228692</v>
      </c>
      <c r="AE52" s="52">
        <f t="shared" si="15"/>
        <v>0</v>
      </c>
      <c r="AF52" s="52">
        <f t="shared" si="15"/>
        <v>0</v>
      </c>
      <c r="AG52" s="52">
        <f t="shared" si="15"/>
        <v>0</v>
      </c>
      <c r="AH52" s="52">
        <f t="shared" si="15"/>
        <v>0</v>
      </c>
      <c r="AI52" s="52">
        <f t="shared" si="15"/>
        <v>0</v>
      </c>
      <c r="AJ52" s="52">
        <f t="shared" si="15"/>
        <v>1262500</v>
      </c>
      <c r="AK52" s="52">
        <f t="shared" si="15"/>
        <v>21491192</v>
      </c>
      <c r="AL52" s="52">
        <f>SUM(AL53+AL62)</f>
        <v>21491192</v>
      </c>
      <c r="AM52" s="52">
        <f>SUM(AM53+AM62)</f>
        <v>0</v>
      </c>
      <c r="AN52" s="52">
        <f>SUM(AN53+AN62)</f>
        <v>0</v>
      </c>
      <c r="AO52" s="57"/>
    </row>
    <row r="53" spans="1:41" s="121" customFormat="1" ht="17.25" customHeight="1">
      <c r="A53" s="117"/>
      <c r="B53" s="182" t="s">
        <v>131</v>
      </c>
      <c r="C53" s="183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>
        <f>SUM(AC54+AC57+AC58+AC59+AC60+AC61)</f>
        <v>3999460</v>
      </c>
      <c r="AD53" s="118">
        <f aca="true" t="shared" si="16" ref="AD53:AK53">SUM(AD54+AD57+AD58+AD59+AD60+AD61)</f>
        <v>3999460</v>
      </c>
      <c r="AE53" s="118">
        <f t="shared" si="16"/>
        <v>0</v>
      </c>
      <c r="AF53" s="118">
        <f t="shared" si="16"/>
        <v>0</v>
      </c>
      <c r="AG53" s="118">
        <f t="shared" si="16"/>
        <v>0</v>
      </c>
      <c r="AH53" s="118">
        <f t="shared" si="16"/>
        <v>0</v>
      </c>
      <c r="AI53" s="118">
        <f t="shared" si="16"/>
        <v>0</v>
      </c>
      <c r="AJ53" s="118">
        <f t="shared" si="16"/>
        <v>392500</v>
      </c>
      <c r="AK53" s="118">
        <f t="shared" si="16"/>
        <v>4391960</v>
      </c>
      <c r="AL53" s="118">
        <f>SUM(AL54+AL57+AL58+AL59+AL60+AL61)</f>
        <v>4391960</v>
      </c>
      <c r="AM53" s="118">
        <f>SUM(AM54+AM57+AM58+AM59+AM60+AM61)</f>
        <v>0</v>
      </c>
      <c r="AN53" s="118">
        <f>SUM(AN54+AN57+AN58+AN59+AN60+AN61)</f>
        <v>0</v>
      </c>
      <c r="AO53" s="120">
        <f>SUM(AK53)</f>
        <v>4391960</v>
      </c>
    </row>
    <row r="54" spans="1:41" s="155" customFormat="1" ht="20.25" customHeight="1">
      <c r="A54" s="153"/>
      <c r="B54" s="176" t="s">
        <v>132</v>
      </c>
      <c r="C54" s="18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>
        <f>SUM(AC55+AC56)</f>
        <v>3528381</v>
      </c>
      <c r="AD54" s="154">
        <f aca="true" t="shared" si="17" ref="AD54:AK54">SUM(AD55+AD56)</f>
        <v>3528381</v>
      </c>
      <c r="AE54" s="154">
        <f t="shared" si="17"/>
        <v>0</v>
      </c>
      <c r="AF54" s="154">
        <f t="shared" si="17"/>
        <v>0</v>
      </c>
      <c r="AG54" s="154">
        <f t="shared" si="17"/>
        <v>0</v>
      </c>
      <c r="AH54" s="154">
        <f t="shared" si="17"/>
        <v>0</v>
      </c>
      <c r="AI54" s="154">
        <f t="shared" si="17"/>
        <v>0</v>
      </c>
      <c r="AJ54" s="154">
        <f t="shared" si="17"/>
        <v>377500</v>
      </c>
      <c r="AK54" s="154">
        <f t="shared" si="17"/>
        <v>3905881</v>
      </c>
      <c r="AL54" s="154">
        <f>SUM(AL55+AL56)</f>
        <v>3905881</v>
      </c>
      <c r="AM54" s="154">
        <f>SUM(AM55+AM56)</f>
        <v>0</v>
      </c>
      <c r="AN54" s="154">
        <f>SUM(AN55+AN56)</f>
        <v>0</v>
      </c>
      <c r="AO54" s="156"/>
    </row>
    <row r="55" spans="1:42" s="114" customFormat="1" ht="20.25" customHeight="1" hidden="1">
      <c r="A55" s="111"/>
      <c r="B55" s="180" t="s">
        <v>133</v>
      </c>
      <c r="C55" s="18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P55" s="115"/>
      <c r="Q55" s="115"/>
      <c r="R55" s="115"/>
      <c r="S55" s="115"/>
      <c r="T55" s="115"/>
      <c r="U55" s="112"/>
      <c r="V55" s="112"/>
      <c r="W55" s="112"/>
      <c r="X55" s="112"/>
      <c r="Y55" s="113"/>
      <c r="Z55" s="115"/>
      <c r="AA55" s="115"/>
      <c r="AB55" s="115"/>
      <c r="AC55" s="112"/>
      <c r="AD55" s="112"/>
      <c r="AE55" s="112"/>
      <c r="AF55" s="112"/>
      <c r="AG55" s="112"/>
      <c r="AH55" s="112"/>
      <c r="AI55" s="112"/>
      <c r="AJ55" s="112"/>
      <c r="AK55" s="112">
        <f>SUM(AC55-AI55+AJ55)</f>
        <v>0</v>
      </c>
      <c r="AL55" s="112"/>
      <c r="AM55" s="112"/>
      <c r="AN55" s="112"/>
      <c r="AO55" s="116"/>
      <c r="AP55" s="172">
        <f>SUM(AK55)</f>
        <v>0</v>
      </c>
    </row>
    <row r="56" spans="1:43" s="114" customFormat="1" ht="38.25" customHeight="1">
      <c r="A56" s="111"/>
      <c r="B56" s="180" t="s">
        <v>134</v>
      </c>
      <c r="C56" s="181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P56" s="115"/>
      <c r="Q56" s="115"/>
      <c r="R56" s="115"/>
      <c r="S56" s="115"/>
      <c r="T56" s="115"/>
      <c r="U56" s="112"/>
      <c r="V56" s="112"/>
      <c r="W56" s="112"/>
      <c r="X56" s="112"/>
      <c r="Y56" s="113"/>
      <c r="Z56" s="115"/>
      <c r="AA56" s="115"/>
      <c r="AB56" s="115"/>
      <c r="AC56" s="112">
        <v>3528381</v>
      </c>
      <c r="AD56" s="112">
        <v>3528381</v>
      </c>
      <c r="AE56" s="112"/>
      <c r="AF56" s="112"/>
      <c r="AG56" s="112"/>
      <c r="AH56" s="112"/>
      <c r="AI56" s="112"/>
      <c r="AJ56" s="112">
        <v>377500</v>
      </c>
      <c r="AK56" s="112">
        <f>SUM(AC56-AI56+AJ56)</f>
        <v>3905881</v>
      </c>
      <c r="AL56" s="112">
        <v>3905881</v>
      </c>
      <c r="AM56" s="112"/>
      <c r="AN56" s="112"/>
      <c r="AO56" s="116"/>
      <c r="AQ56" s="172">
        <f>SUM(AK56)</f>
        <v>3905881</v>
      </c>
    </row>
    <row r="57" spans="1:44" s="155" customFormat="1" ht="20.25" customHeight="1">
      <c r="A57" s="153"/>
      <c r="B57" s="176" t="s">
        <v>135</v>
      </c>
      <c r="C57" s="177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>
        <v>471079</v>
      </c>
      <c r="AD57" s="154">
        <v>471079</v>
      </c>
      <c r="AE57" s="154"/>
      <c r="AF57" s="154"/>
      <c r="AG57" s="154"/>
      <c r="AH57" s="154"/>
      <c r="AI57" s="154"/>
      <c r="AJ57" s="154">
        <v>15000</v>
      </c>
      <c r="AK57" s="154">
        <f>SUM(AC57-AI57+AJ57)</f>
        <v>486079</v>
      </c>
      <c r="AL57" s="154">
        <v>486079</v>
      </c>
      <c r="AM57" s="154"/>
      <c r="AN57" s="154"/>
      <c r="AO57" s="156"/>
      <c r="AR57" s="173">
        <f>SUM(AK57)</f>
        <v>486079</v>
      </c>
    </row>
    <row r="58" spans="1:45" s="155" customFormat="1" ht="20.25" customHeight="1" hidden="1">
      <c r="A58" s="153"/>
      <c r="B58" s="176" t="s">
        <v>136</v>
      </c>
      <c r="C58" s="177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>
        <f>SUM(AC58-AI58+AJ58)</f>
        <v>0</v>
      </c>
      <c r="AL58" s="154"/>
      <c r="AM58" s="154"/>
      <c r="AN58" s="154"/>
      <c r="AO58" s="156"/>
      <c r="AS58" s="173">
        <f>SUM(AK58)</f>
        <v>0</v>
      </c>
    </row>
    <row r="59" spans="1:46" s="155" customFormat="1" ht="38.25" customHeight="1" hidden="1">
      <c r="A59" s="153"/>
      <c r="B59" s="176" t="s">
        <v>137</v>
      </c>
      <c r="C59" s="177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>
        <f>SUM(AC59-AI59+AJ59)</f>
        <v>0</v>
      </c>
      <c r="AL59" s="154"/>
      <c r="AM59" s="154"/>
      <c r="AN59" s="154"/>
      <c r="AO59" s="156"/>
      <c r="AT59" s="173">
        <f>SUM(AK59)</f>
        <v>0</v>
      </c>
    </row>
    <row r="60" spans="1:47" s="155" customFormat="1" ht="20.25" customHeight="1" hidden="1">
      <c r="A60" s="153"/>
      <c r="B60" s="176" t="s">
        <v>138</v>
      </c>
      <c r="C60" s="177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>
        <f>SUM(AC60-AI60+AJ60)</f>
        <v>0</v>
      </c>
      <c r="AL60" s="154"/>
      <c r="AM60" s="154"/>
      <c r="AN60" s="154"/>
      <c r="AO60" s="156"/>
      <c r="AU60" s="173">
        <f>SUM(AK60)</f>
        <v>0</v>
      </c>
    </row>
    <row r="61" spans="1:48" s="155" customFormat="1" ht="20.25" customHeight="1" hidden="1">
      <c r="A61" s="153"/>
      <c r="B61" s="176" t="s">
        <v>139</v>
      </c>
      <c r="C61" s="177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>
        <f>SUM(AC61-AI61+AJ61)</f>
        <v>0</v>
      </c>
      <c r="AL61" s="154"/>
      <c r="AM61" s="154"/>
      <c r="AN61" s="154"/>
      <c r="AO61" s="156"/>
      <c r="AV61" s="173">
        <f>SUM(AK61)</f>
        <v>0</v>
      </c>
    </row>
    <row r="62" spans="1:49" s="151" customFormat="1" ht="20.25" customHeight="1">
      <c r="A62" s="149"/>
      <c r="B62" s="178" t="s">
        <v>140</v>
      </c>
      <c r="C62" s="179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>
        <f>SUM(AC63+AC65)</f>
        <v>16229232</v>
      </c>
      <c r="AD62" s="150">
        <f aca="true" t="shared" si="18" ref="AD62:AK62">SUM(AD63+AD65)</f>
        <v>16229232</v>
      </c>
      <c r="AE62" s="150">
        <f t="shared" si="18"/>
        <v>0</v>
      </c>
      <c r="AF62" s="150">
        <f t="shared" si="18"/>
        <v>0</v>
      </c>
      <c r="AG62" s="150">
        <f t="shared" si="18"/>
        <v>0</v>
      </c>
      <c r="AH62" s="150">
        <f t="shared" si="18"/>
        <v>0</v>
      </c>
      <c r="AI62" s="150">
        <f t="shared" si="18"/>
        <v>0</v>
      </c>
      <c r="AJ62" s="150">
        <f t="shared" si="18"/>
        <v>870000</v>
      </c>
      <c r="AK62" s="150">
        <f t="shared" si="18"/>
        <v>17099232</v>
      </c>
      <c r="AL62" s="150">
        <f>SUM(AL63+AL65)</f>
        <v>17099232</v>
      </c>
      <c r="AM62" s="150">
        <f>SUM(AM63+AM65)</f>
        <v>0</v>
      </c>
      <c r="AN62" s="150">
        <f>SUM(AN63+AN65)</f>
        <v>0</v>
      </c>
      <c r="AO62" s="152"/>
      <c r="AW62" s="174">
        <f>SUM(AK62)</f>
        <v>17099232</v>
      </c>
    </row>
    <row r="63" spans="1:50" s="155" customFormat="1" ht="20.25" customHeight="1">
      <c r="A63" s="153"/>
      <c r="B63" s="176" t="s">
        <v>141</v>
      </c>
      <c r="C63" s="177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>
        <v>16229232</v>
      </c>
      <c r="AD63" s="154">
        <v>16229232</v>
      </c>
      <c r="AE63" s="154"/>
      <c r="AF63" s="154"/>
      <c r="AG63" s="154"/>
      <c r="AH63" s="154"/>
      <c r="AI63" s="154"/>
      <c r="AJ63" s="154">
        <v>870000</v>
      </c>
      <c r="AK63" s="154">
        <f>SUM(AC63-AI63+AJ63)</f>
        <v>17099232</v>
      </c>
      <c r="AL63" s="154">
        <v>17099232</v>
      </c>
      <c r="AM63" s="154"/>
      <c r="AN63" s="154"/>
      <c r="AO63" s="156"/>
      <c r="AX63" s="173">
        <f>SUM(AK63)</f>
        <v>17099232</v>
      </c>
    </row>
    <row r="64" spans="1:51" s="114" customFormat="1" ht="48.75" customHeight="1" hidden="1">
      <c r="A64" s="111"/>
      <c r="B64" s="180" t="s">
        <v>142</v>
      </c>
      <c r="C64" s="181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P64" s="115"/>
      <c r="Q64" s="115"/>
      <c r="R64" s="115"/>
      <c r="S64" s="115"/>
      <c r="T64" s="115"/>
      <c r="U64" s="112"/>
      <c r="V64" s="112"/>
      <c r="W64" s="112"/>
      <c r="X64" s="112"/>
      <c r="Y64" s="113"/>
      <c r="Z64" s="115"/>
      <c r="AA64" s="115"/>
      <c r="AB64" s="115"/>
      <c r="AC64" s="112">
        <v>7812888</v>
      </c>
      <c r="AD64" s="112">
        <v>7812888</v>
      </c>
      <c r="AE64" s="112"/>
      <c r="AF64" s="112"/>
      <c r="AG64" s="112"/>
      <c r="AH64" s="112"/>
      <c r="AI64" s="112"/>
      <c r="AJ64" s="112"/>
      <c r="AK64" s="112">
        <f>SUM(AC64-AI64+AJ64)</f>
        <v>7812888</v>
      </c>
      <c r="AL64" s="112">
        <v>7812888</v>
      </c>
      <c r="AM64" s="112"/>
      <c r="AN64" s="112"/>
      <c r="AO64" s="116"/>
      <c r="AY64" s="172">
        <f>SUM(AK64)</f>
        <v>7812888</v>
      </c>
    </row>
    <row r="65" spans="1:41" s="155" customFormat="1" ht="48.75" customHeight="1" hidden="1">
      <c r="A65" s="153"/>
      <c r="B65" s="176" t="s">
        <v>143</v>
      </c>
      <c r="C65" s="177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>
        <f>SUM(AC65-AI65+AJ65)</f>
        <v>0</v>
      </c>
      <c r="AL65" s="154"/>
      <c r="AM65" s="154"/>
      <c r="AN65" s="154"/>
      <c r="AO65" s="156"/>
    </row>
    <row r="66" spans="1:41" s="35" customFormat="1" ht="24.75" customHeight="1" hidden="1" thickBot="1">
      <c r="A66" s="48"/>
      <c r="B66" s="185" t="s">
        <v>16</v>
      </c>
      <c r="C66" s="186"/>
      <c r="D66" s="74" t="e">
        <f>SUM(D67)</f>
        <v>#REF!</v>
      </c>
      <c r="E66" s="74" t="e">
        <f>SUM(E67)</f>
        <v>#REF!</v>
      </c>
      <c r="F66" s="74" t="e">
        <f>SUM(F67)</f>
        <v>#REF!</v>
      </c>
      <c r="G66" s="74" t="e">
        <f>SUM(G67)</f>
        <v>#REF!</v>
      </c>
      <c r="H66" s="74" t="e">
        <f>SUM(H67)</f>
        <v>#REF!</v>
      </c>
      <c r="I66" s="74"/>
      <c r="J66" s="74"/>
      <c r="K66" s="74"/>
      <c r="L66" s="74"/>
      <c r="M66" s="74"/>
      <c r="N66" s="74">
        <f>SUM(N67+N69)</f>
        <v>0</v>
      </c>
      <c r="O66" s="74">
        <f>SUM(O67+O69)</f>
        <v>0</v>
      </c>
      <c r="P66" s="74">
        <f>SUM(P67+P69)</f>
        <v>0</v>
      </c>
      <c r="Q66" s="74"/>
      <c r="R66" s="74"/>
      <c r="S66" s="74">
        <f aca="true" t="shared" si="19" ref="S66:AB66">SUM(S67+S69)</f>
        <v>0</v>
      </c>
      <c r="T66" s="74">
        <f t="shared" si="19"/>
        <v>0</v>
      </c>
      <c r="U66" s="74">
        <f t="shared" si="19"/>
        <v>0</v>
      </c>
      <c r="V66" s="74">
        <f t="shared" si="19"/>
        <v>0</v>
      </c>
      <c r="W66" s="74">
        <f t="shared" si="19"/>
        <v>0</v>
      </c>
      <c r="X66" s="74">
        <f t="shared" si="19"/>
        <v>0</v>
      </c>
      <c r="Y66" s="75">
        <f t="shared" si="19"/>
        <v>0</v>
      </c>
      <c r="Z66" s="76">
        <f t="shared" si="19"/>
        <v>0</v>
      </c>
      <c r="AA66" s="74">
        <f t="shared" si="19"/>
        <v>0</v>
      </c>
      <c r="AB66" s="74">
        <f t="shared" si="19"/>
        <v>0</v>
      </c>
      <c r="AC66" s="74">
        <f>SUM(AC67)</f>
        <v>650897</v>
      </c>
      <c r="AD66" s="74">
        <f aca="true" t="shared" si="20" ref="AD66:AN66">SUM(AD67)</f>
        <v>610897</v>
      </c>
      <c r="AE66" s="74">
        <f t="shared" si="20"/>
        <v>0</v>
      </c>
      <c r="AF66" s="74">
        <f t="shared" si="20"/>
        <v>40000</v>
      </c>
      <c r="AG66" s="74">
        <f t="shared" si="20"/>
        <v>0</v>
      </c>
      <c r="AH66" s="74">
        <f t="shared" si="20"/>
        <v>0</v>
      </c>
      <c r="AI66" s="74"/>
      <c r="AJ66" s="74"/>
      <c r="AK66" s="74">
        <f t="shared" si="20"/>
        <v>650897</v>
      </c>
      <c r="AL66" s="74">
        <f t="shared" si="20"/>
        <v>610897</v>
      </c>
      <c r="AM66" s="74">
        <f t="shared" si="20"/>
        <v>0</v>
      </c>
      <c r="AN66" s="74">
        <f t="shared" si="20"/>
        <v>40000</v>
      </c>
      <c r="AO66" s="34"/>
    </row>
    <row r="67" spans="1:41" s="72" customFormat="1" ht="20.25" customHeight="1" hidden="1">
      <c r="A67" s="50"/>
      <c r="B67" s="50" t="s">
        <v>62</v>
      </c>
      <c r="C67" s="69" t="s">
        <v>78</v>
      </c>
      <c r="D67" s="70" t="e">
        <f>SUM(#REF!)</f>
        <v>#REF!</v>
      </c>
      <c r="E67" s="70" t="e">
        <f>SUM(#REF!)</f>
        <v>#REF!</v>
      </c>
      <c r="F67" s="70" t="e">
        <f>SUM(#REF!)</f>
        <v>#REF!</v>
      </c>
      <c r="G67" s="70" t="e">
        <f>SUM(#REF!)</f>
        <v>#REF!</v>
      </c>
      <c r="H67" s="70" t="e">
        <f>SUM(#REF!)</f>
        <v>#REF!</v>
      </c>
      <c r="I67" s="70"/>
      <c r="J67" s="70"/>
      <c r="K67" s="70"/>
      <c r="L67" s="70"/>
      <c r="M67" s="70"/>
      <c r="N67" s="70">
        <f>SUM(N68:N68)</f>
        <v>0</v>
      </c>
      <c r="O67" s="70">
        <f>SUM(O68:O68)</f>
        <v>0</v>
      </c>
      <c r="P67" s="70">
        <f>SUM(P68:P68)</f>
        <v>0</v>
      </c>
      <c r="Q67" s="70"/>
      <c r="R67" s="70"/>
      <c r="S67" s="70">
        <f>SUM(S68:S68)</f>
        <v>0</v>
      </c>
      <c r="T67" s="70">
        <f>SUM(T68:T68)</f>
        <v>0</v>
      </c>
      <c r="U67" s="70">
        <f aca="true" t="shared" si="21" ref="U67:AB67">SUM(U68:U80)</f>
        <v>0</v>
      </c>
      <c r="V67" s="70">
        <f t="shared" si="21"/>
        <v>0</v>
      </c>
      <c r="W67" s="70">
        <f t="shared" si="21"/>
        <v>0</v>
      </c>
      <c r="X67" s="70">
        <f t="shared" si="21"/>
        <v>0</v>
      </c>
      <c r="Y67" s="70">
        <f t="shared" si="21"/>
        <v>0</v>
      </c>
      <c r="Z67" s="70">
        <f t="shared" si="21"/>
        <v>0</v>
      </c>
      <c r="AA67" s="70">
        <f t="shared" si="21"/>
        <v>0</v>
      </c>
      <c r="AB67" s="70">
        <f t="shared" si="21"/>
        <v>0</v>
      </c>
      <c r="AC67" s="70">
        <f>SUM(AC68+AC77)</f>
        <v>650897</v>
      </c>
      <c r="AD67" s="70">
        <f aca="true" t="shared" si="22" ref="AD67:AK67">SUM(AD68+AD77)</f>
        <v>610897</v>
      </c>
      <c r="AE67" s="70">
        <f t="shared" si="22"/>
        <v>0</v>
      </c>
      <c r="AF67" s="70">
        <f t="shared" si="22"/>
        <v>40000</v>
      </c>
      <c r="AG67" s="70">
        <f t="shared" si="22"/>
        <v>0</v>
      </c>
      <c r="AH67" s="70">
        <f t="shared" si="22"/>
        <v>0</v>
      </c>
      <c r="AI67" s="70">
        <f t="shared" si="22"/>
        <v>0</v>
      </c>
      <c r="AJ67" s="70">
        <f t="shared" si="22"/>
        <v>0</v>
      </c>
      <c r="AK67" s="70">
        <f t="shared" si="22"/>
        <v>650897</v>
      </c>
      <c r="AL67" s="70">
        <f>SUM(AL68+AL77)</f>
        <v>610897</v>
      </c>
      <c r="AM67" s="70">
        <f>SUM(AM68+AM77)</f>
        <v>0</v>
      </c>
      <c r="AN67" s="70">
        <f>SUM(AN68+AN77)</f>
        <v>40000</v>
      </c>
      <c r="AO67" s="71"/>
    </row>
    <row r="68" spans="1:41" s="121" customFormat="1" ht="17.25" customHeight="1" hidden="1">
      <c r="A68" s="117"/>
      <c r="B68" s="182" t="s">
        <v>131</v>
      </c>
      <c r="C68" s="183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9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>
        <f>SUM(AC69+AC72+AC73+AC74+AC75+AC76)</f>
        <v>195200</v>
      </c>
      <c r="AD68" s="118">
        <f aca="true" t="shared" si="23" ref="AD68:AK68">SUM(AD69+AD72+AD73+AD74+AD75+AD76)</f>
        <v>155200</v>
      </c>
      <c r="AE68" s="118">
        <f t="shared" si="23"/>
        <v>0</v>
      </c>
      <c r="AF68" s="118">
        <f t="shared" si="23"/>
        <v>40000</v>
      </c>
      <c r="AG68" s="118">
        <f t="shared" si="23"/>
        <v>0</v>
      </c>
      <c r="AH68" s="118">
        <f t="shared" si="23"/>
        <v>0</v>
      </c>
      <c r="AI68" s="118">
        <f t="shared" si="23"/>
        <v>0</v>
      </c>
      <c r="AJ68" s="118">
        <f t="shared" si="23"/>
        <v>0</v>
      </c>
      <c r="AK68" s="118">
        <f t="shared" si="23"/>
        <v>195200</v>
      </c>
      <c r="AL68" s="118">
        <f>SUM(AL69+AL72+AL73+AL74+AL75+AL76)</f>
        <v>155200</v>
      </c>
      <c r="AM68" s="118">
        <f>SUM(AM69+AM72+AM73+AM74+AM75+AM76)</f>
        <v>0</v>
      </c>
      <c r="AN68" s="118">
        <f>SUM(AN69+AN72+AN73+AN74+AN75+AN76)</f>
        <v>40000</v>
      </c>
      <c r="AO68" s="120">
        <f>SUM(AK68)</f>
        <v>195200</v>
      </c>
    </row>
    <row r="69" spans="1:41" s="155" customFormat="1" ht="20.25" customHeight="1" hidden="1">
      <c r="A69" s="153"/>
      <c r="B69" s="176" t="s">
        <v>132</v>
      </c>
      <c r="C69" s="18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>
        <f>SUM(AC70+AC71)</f>
        <v>195200</v>
      </c>
      <c r="AD69" s="154">
        <f aca="true" t="shared" si="24" ref="AD69:AK69">SUM(AD70+AD71)</f>
        <v>155200</v>
      </c>
      <c r="AE69" s="154">
        <f t="shared" si="24"/>
        <v>0</v>
      </c>
      <c r="AF69" s="154">
        <f t="shared" si="24"/>
        <v>40000</v>
      </c>
      <c r="AG69" s="154">
        <f t="shared" si="24"/>
        <v>0</v>
      </c>
      <c r="AH69" s="154">
        <f t="shared" si="24"/>
        <v>0</v>
      </c>
      <c r="AI69" s="154">
        <f t="shared" si="24"/>
        <v>0</v>
      </c>
      <c r="AJ69" s="154">
        <f t="shared" si="24"/>
        <v>0</v>
      </c>
      <c r="AK69" s="154">
        <f t="shared" si="24"/>
        <v>195200</v>
      </c>
      <c r="AL69" s="154">
        <f>SUM(AL70+AL71)</f>
        <v>155200</v>
      </c>
      <c r="AM69" s="154">
        <f>SUM(AM70+AM71)</f>
        <v>0</v>
      </c>
      <c r="AN69" s="154">
        <f>SUM(AN70+AN71)</f>
        <v>40000</v>
      </c>
      <c r="AO69" s="156"/>
    </row>
    <row r="70" spans="1:42" s="114" customFormat="1" ht="20.25" customHeight="1" hidden="1">
      <c r="A70" s="111"/>
      <c r="B70" s="180" t="s">
        <v>133</v>
      </c>
      <c r="C70" s="181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P70" s="115"/>
      <c r="Q70" s="115"/>
      <c r="R70" s="115"/>
      <c r="S70" s="115"/>
      <c r="T70" s="115"/>
      <c r="U70" s="112"/>
      <c r="V70" s="112"/>
      <c r="W70" s="112"/>
      <c r="X70" s="112"/>
      <c r="Y70" s="113"/>
      <c r="Z70" s="115"/>
      <c r="AA70" s="115"/>
      <c r="AB70" s="115"/>
      <c r="AC70" s="112">
        <v>80000</v>
      </c>
      <c r="AD70" s="112">
        <v>60000</v>
      </c>
      <c r="AE70" s="112"/>
      <c r="AF70" s="112">
        <v>20000</v>
      </c>
      <c r="AG70" s="112"/>
      <c r="AH70" s="112"/>
      <c r="AI70" s="112"/>
      <c r="AJ70" s="112"/>
      <c r="AK70" s="112">
        <f>SUM(AC70-AI70+AJ70)</f>
        <v>80000</v>
      </c>
      <c r="AL70" s="112">
        <v>60000</v>
      </c>
      <c r="AM70" s="112"/>
      <c r="AN70" s="112">
        <v>20000</v>
      </c>
      <c r="AO70" s="116"/>
      <c r="AP70" s="172">
        <f>SUM(AK70)</f>
        <v>80000</v>
      </c>
    </row>
    <row r="71" spans="1:43" s="114" customFormat="1" ht="20.25" customHeight="1" hidden="1">
      <c r="A71" s="111"/>
      <c r="B71" s="180" t="s">
        <v>134</v>
      </c>
      <c r="C71" s="181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P71" s="115"/>
      <c r="Q71" s="115"/>
      <c r="R71" s="115"/>
      <c r="S71" s="115"/>
      <c r="T71" s="115"/>
      <c r="U71" s="112"/>
      <c r="V71" s="112"/>
      <c r="W71" s="112"/>
      <c r="X71" s="112"/>
      <c r="Y71" s="113"/>
      <c r="Z71" s="115"/>
      <c r="AA71" s="115"/>
      <c r="AB71" s="115"/>
      <c r="AC71" s="112">
        <v>115200</v>
      </c>
      <c r="AD71" s="112">
        <v>95200</v>
      </c>
      <c r="AE71" s="112"/>
      <c r="AF71" s="112">
        <v>20000</v>
      </c>
      <c r="AG71" s="112"/>
      <c r="AH71" s="112"/>
      <c r="AI71" s="112"/>
      <c r="AJ71" s="112"/>
      <c r="AK71" s="112">
        <f>SUM(AC71-AI71+AJ71)</f>
        <v>115200</v>
      </c>
      <c r="AL71" s="112">
        <v>95200</v>
      </c>
      <c r="AM71" s="112"/>
      <c r="AN71" s="112">
        <v>20000</v>
      </c>
      <c r="AO71" s="116"/>
      <c r="AQ71" s="172">
        <f>SUM(AK71)</f>
        <v>115200</v>
      </c>
    </row>
    <row r="72" spans="1:44" s="155" customFormat="1" ht="20.25" customHeight="1" hidden="1">
      <c r="A72" s="153"/>
      <c r="B72" s="176" t="s">
        <v>135</v>
      </c>
      <c r="C72" s="177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>
        <f>SUM(AC72-AI72+AJ72)</f>
        <v>0</v>
      </c>
      <c r="AL72" s="154"/>
      <c r="AM72" s="154"/>
      <c r="AN72" s="154"/>
      <c r="AO72" s="156"/>
      <c r="AR72" s="173">
        <f>SUM(AK72)</f>
        <v>0</v>
      </c>
    </row>
    <row r="73" spans="1:45" s="155" customFormat="1" ht="20.25" customHeight="1" hidden="1">
      <c r="A73" s="153"/>
      <c r="B73" s="176" t="s">
        <v>136</v>
      </c>
      <c r="C73" s="177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>
        <f>SUM(AC73-AI73+AJ73)</f>
        <v>0</v>
      </c>
      <c r="AL73" s="154"/>
      <c r="AM73" s="154"/>
      <c r="AN73" s="154"/>
      <c r="AO73" s="156"/>
      <c r="AS73" s="173">
        <f>SUM(AK73)</f>
        <v>0</v>
      </c>
    </row>
    <row r="74" spans="1:46" s="155" customFormat="1" ht="38.25" customHeight="1" hidden="1">
      <c r="A74" s="153"/>
      <c r="B74" s="176" t="s">
        <v>137</v>
      </c>
      <c r="C74" s="177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>
        <f>SUM(AC74-AI74+AJ74)</f>
        <v>0</v>
      </c>
      <c r="AL74" s="154"/>
      <c r="AM74" s="154"/>
      <c r="AN74" s="154"/>
      <c r="AO74" s="156"/>
      <c r="AT74" s="173">
        <f>SUM(AK74)</f>
        <v>0</v>
      </c>
    </row>
    <row r="75" spans="1:47" s="155" customFormat="1" ht="20.25" customHeight="1" hidden="1">
      <c r="A75" s="153"/>
      <c r="B75" s="176" t="s">
        <v>138</v>
      </c>
      <c r="C75" s="177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>
        <f>SUM(AC75-AI75+AJ75)</f>
        <v>0</v>
      </c>
      <c r="AL75" s="154"/>
      <c r="AM75" s="154"/>
      <c r="AN75" s="154"/>
      <c r="AO75" s="156"/>
      <c r="AU75" s="173">
        <f>SUM(AK75)</f>
        <v>0</v>
      </c>
    </row>
    <row r="76" spans="1:48" s="155" customFormat="1" ht="20.25" customHeight="1" hidden="1">
      <c r="A76" s="153"/>
      <c r="B76" s="176" t="s">
        <v>139</v>
      </c>
      <c r="C76" s="177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>
        <f>SUM(AC76-AI76+AJ76)</f>
        <v>0</v>
      </c>
      <c r="AL76" s="154"/>
      <c r="AM76" s="154"/>
      <c r="AN76" s="154"/>
      <c r="AO76" s="156"/>
      <c r="AV76" s="173">
        <f>SUM(AK76)</f>
        <v>0</v>
      </c>
    </row>
    <row r="77" spans="1:49" s="151" customFormat="1" ht="20.25" customHeight="1" hidden="1">
      <c r="A77" s="149"/>
      <c r="B77" s="178" t="s">
        <v>140</v>
      </c>
      <c r="C77" s="179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>
        <f>SUM(AC78+AC80)</f>
        <v>455697</v>
      </c>
      <c r="AD77" s="150">
        <f aca="true" t="shared" si="25" ref="AD77:AK77">SUM(AD78+AD80)</f>
        <v>455697</v>
      </c>
      <c r="AE77" s="150">
        <f t="shared" si="25"/>
        <v>0</v>
      </c>
      <c r="AF77" s="150">
        <f t="shared" si="25"/>
        <v>0</v>
      </c>
      <c r="AG77" s="150">
        <f t="shared" si="25"/>
        <v>0</v>
      </c>
      <c r="AH77" s="150">
        <f t="shared" si="25"/>
        <v>0</v>
      </c>
      <c r="AI77" s="150">
        <f t="shared" si="25"/>
        <v>0</v>
      </c>
      <c r="AJ77" s="150">
        <f t="shared" si="25"/>
        <v>0</v>
      </c>
      <c r="AK77" s="150">
        <f t="shared" si="25"/>
        <v>455697</v>
      </c>
      <c r="AL77" s="150">
        <f>SUM(AL78+AL80)</f>
        <v>455697</v>
      </c>
      <c r="AM77" s="150">
        <f>SUM(AM78+AM80)</f>
        <v>0</v>
      </c>
      <c r="AN77" s="150">
        <f>SUM(AN78+AN80)</f>
        <v>0</v>
      </c>
      <c r="AO77" s="152"/>
      <c r="AW77" s="174">
        <f>SUM(AK77)</f>
        <v>455697</v>
      </c>
    </row>
    <row r="78" spans="1:50" s="155" customFormat="1" ht="20.25" customHeight="1" hidden="1">
      <c r="A78" s="153"/>
      <c r="B78" s="176" t="s">
        <v>141</v>
      </c>
      <c r="C78" s="177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>
        <v>455697</v>
      </c>
      <c r="AD78" s="154">
        <v>455697</v>
      </c>
      <c r="AE78" s="154"/>
      <c r="AF78" s="154"/>
      <c r="AG78" s="154"/>
      <c r="AH78" s="154"/>
      <c r="AI78" s="154"/>
      <c r="AJ78" s="154"/>
      <c r="AK78" s="154">
        <f>SUM(AC78-AI78+AJ78)</f>
        <v>455697</v>
      </c>
      <c r="AL78" s="154">
        <v>455697</v>
      </c>
      <c r="AM78" s="154"/>
      <c r="AN78" s="154"/>
      <c r="AO78" s="156"/>
      <c r="AX78" s="173">
        <f>SUM(AK78)</f>
        <v>455697</v>
      </c>
    </row>
    <row r="79" spans="1:51" s="114" customFormat="1" ht="48.75" customHeight="1" hidden="1">
      <c r="A79" s="111"/>
      <c r="B79" s="180" t="s">
        <v>142</v>
      </c>
      <c r="C79" s="18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3"/>
      <c r="P79" s="115"/>
      <c r="Q79" s="115"/>
      <c r="R79" s="115"/>
      <c r="S79" s="115"/>
      <c r="T79" s="115"/>
      <c r="U79" s="112"/>
      <c r="V79" s="112"/>
      <c r="W79" s="112"/>
      <c r="X79" s="112"/>
      <c r="Y79" s="113"/>
      <c r="Z79" s="115"/>
      <c r="AA79" s="115"/>
      <c r="AB79" s="115"/>
      <c r="AC79" s="112"/>
      <c r="AD79" s="112"/>
      <c r="AE79" s="112"/>
      <c r="AF79" s="112"/>
      <c r="AG79" s="112"/>
      <c r="AH79" s="112"/>
      <c r="AI79" s="112"/>
      <c r="AJ79" s="112"/>
      <c r="AK79" s="112">
        <f>SUM(AC79-AI79+AJ79)</f>
        <v>0</v>
      </c>
      <c r="AL79" s="112"/>
      <c r="AM79" s="112"/>
      <c r="AN79" s="112"/>
      <c r="AO79" s="116"/>
      <c r="AY79" s="172">
        <f>SUM(AK79)</f>
        <v>0</v>
      </c>
    </row>
    <row r="80" spans="1:41" s="155" customFormat="1" ht="48.75" customHeight="1" hidden="1">
      <c r="A80" s="153"/>
      <c r="B80" s="176" t="s">
        <v>143</v>
      </c>
      <c r="C80" s="177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>
        <f>SUM(AC80-AI80+AJ80)</f>
        <v>0</v>
      </c>
      <c r="AL80" s="154"/>
      <c r="AM80" s="154"/>
      <c r="AN80" s="154"/>
      <c r="AO80" s="156"/>
    </row>
    <row r="81" spans="1:41" s="35" customFormat="1" ht="22.5" customHeight="1" hidden="1" thickBot="1">
      <c r="A81" s="73"/>
      <c r="B81" s="185" t="s">
        <v>17</v>
      </c>
      <c r="C81" s="186"/>
      <c r="D81" s="74" t="e">
        <f>SUM(D82+#REF!+D96)</f>
        <v>#REF!</v>
      </c>
      <c r="E81" s="74" t="e">
        <f>SUM(E82+#REF!+E96)</f>
        <v>#REF!</v>
      </c>
      <c r="F81" s="74" t="e">
        <f>SUM(F82+#REF!+F96)</f>
        <v>#REF!</v>
      </c>
      <c r="G81" s="74" t="e">
        <f>SUM(G82+#REF!+G96)</f>
        <v>#REF!</v>
      </c>
      <c r="H81" s="74" t="e">
        <f>SUM(H82+#REF!+H96)</f>
        <v>#REF!</v>
      </c>
      <c r="I81" s="74"/>
      <c r="J81" s="74"/>
      <c r="K81" s="74"/>
      <c r="L81" s="74"/>
      <c r="M81" s="74"/>
      <c r="N81" s="74" t="e">
        <f>SUM(N82+#REF!+N96)</f>
        <v>#REF!</v>
      </c>
      <c r="O81" s="74" t="e">
        <f>SUM(O82+#REF!+O96)</f>
        <v>#REF!</v>
      </c>
      <c r="P81" s="74" t="e">
        <f>SUM(P82+#REF!+P96)</f>
        <v>#REF!</v>
      </c>
      <c r="Q81" s="74"/>
      <c r="R81" s="74"/>
      <c r="S81" s="74" t="e">
        <f>SUM(S82+#REF!+S96)</f>
        <v>#REF!</v>
      </c>
      <c r="T81" s="74" t="e">
        <f>SUM(T82+#REF!+T96)</f>
        <v>#REF!</v>
      </c>
      <c r="U81" s="74" t="e">
        <f>SUM(U82+#REF!+U96)</f>
        <v>#REF!</v>
      </c>
      <c r="V81" s="74" t="e">
        <f>SUM(V82+#REF!+V96)</f>
        <v>#REF!</v>
      </c>
      <c r="W81" s="74" t="e">
        <f>SUM(W82+#REF!+W96)</f>
        <v>#REF!</v>
      </c>
      <c r="X81" s="74" t="e">
        <f>SUM(X82+#REF!+X96)</f>
        <v>#REF!</v>
      </c>
      <c r="Y81" s="75" t="e">
        <f>SUM(Y82+#REF!+Y96)</f>
        <v>#REF!</v>
      </c>
      <c r="Z81" s="76" t="e">
        <f>SUM(Z82+#REF!+Z96)</f>
        <v>#REF!</v>
      </c>
      <c r="AA81" s="74" t="e">
        <f>SUM(AA82+#REF!+AA96)</f>
        <v>#REF!</v>
      </c>
      <c r="AB81" s="74" t="e">
        <f>SUM(AB82+#REF!+AB96)</f>
        <v>#REF!</v>
      </c>
      <c r="AC81" s="74">
        <f aca="true" t="shared" si="26" ref="AC81:AK81">SUM(AC82+AC96)</f>
        <v>544740</v>
      </c>
      <c r="AD81" s="74">
        <f t="shared" si="26"/>
        <v>0</v>
      </c>
      <c r="AE81" s="74">
        <f t="shared" si="26"/>
        <v>0</v>
      </c>
      <c r="AF81" s="74">
        <f t="shared" si="26"/>
        <v>544740</v>
      </c>
      <c r="AG81" s="74">
        <f t="shared" si="26"/>
        <v>0</v>
      </c>
      <c r="AH81" s="74">
        <f t="shared" si="26"/>
        <v>0</v>
      </c>
      <c r="AI81" s="74"/>
      <c r="AJ81" s="74"/>
      <c r="AK81" s="74">
        <f t="shared" si="26"/>
        <v>544740</v>
      </c>
      <c r="AL81" s="74">
        <f>SUM(AL82+AL96)</f>
        <v>0</v>
      </c>
      <c r="AM81" s="74">
        <f>SUM(AM82+AM96)</f>
        <v>0</v>
      </c>
      <c r="AN81" s="74">
        <f>SUM(AN82+AN96)</f>
        <v>544740</v>
      </c>
      <c r="AO81" s="34"/>
    </row>
    <row r="82" spans="1:41" s="72" customFormat="1" ht="19.5" customHeight="1" hidden="1">
      <c r="A82" s="50"/>
      <c r="B82" s="50" t="s">
        <v>63</v>
      </c>
      <c r="C82" s="69" t="s">
        <v>18</v>
      </c>
      <c r="D82" s="70">
        <f>SUM(D95)</f>
        <v>0</v>
      </c>
      <c r="E82" s="70">
        <f>SUM(E95)</f>
        <v>0</v>
      </c>
      <c r="F82" s="70">
        <f>SUM(F95)</f>
        <v>0</v>
      </c>
      <c r="G82" s="70"/>
      <c r="H82" s="70"/>
      <c r="I82" s="70"/>
      <c r="J82" s="70"/>
      <c r="K82" s="70"/>
      <c r="L82" s="70"/>
      <c r="M82" s="70"/>
      <c r="N82" s="70" t="e">
        <f>SUM(N95+#REF!)</f>
        <v>#REF!</v>
      </c>
      <c r="O82" s="70" t="e">
        <f>SUM(O95+#REF!)</f>
        <v>#REF!</v>
      </c>
      <c r="P82" s="70" t="e">
        <f>SUM(P95+#REF!)</f>
        <v>#REF!</v>
      </c>
      <c r="Q82" s="70"/>
      <c r="R82" s="70"/>
      <c r="S82" s="70" t="e">
        <f>SUM(S95+#REF!)</f>
        <v>#REF!</v>
      </c>
      <c r="T82" s="70" t="e">
        <f>SUM(T95+#REF!)</f>
        <v>#REF!</v>
      </c>
      <c r="U82" s="70">
        <f aca="true" t="shared" si="27" ref="U82:AB82">SUM(U83:U95)</f>
        <v>0</v>
      </c>
      <c r="V82" s="70">
        <f t="shared" si="27"/>
        <v>0</v>
      </c>
      <c r="W82" s="70">
        <f t="shared" si="27"/>
        <v>0</v>
      </c>
      <c r="X82" s="70">
        <f t="shared" si="27"/>
        <v>0</v>
      </c>
      <c r="Y82" s="70">
        <f t="shared" si="27"/>
        <v>0</v>
      </c>
      <c r="Z82" s="70">
        <f t="shared" si="27"/>
        <v>0</v>
      </c>
      <c r="AA82" s="70">
        <f t="shared" si="27"/>
        <v>0</v>
      </c>
      <c r="AB82" s="70">
        <f t="shared" si="27"/>
        <v>0</v>
      </c>
      <c r="AC82" s="70">
        <f>SUM(AC83+AC92)</f>
        <v>173000</v>
      </c>
      <c r="AD82" s="70">
        <f aca="true" t="shared" si="28" ref="AD82:AK82">SUM(AD83+AD92)</f>
        <v>0</v>
      </c>
      <c r="AE82" s="70">
        <f t="shared" si="28"/>
        <v>0</v>
      </c>
      <c r="AF82" s="70">
        <f t="shared" si="28"/>
        <v>173000</v>
      </c>
      <c r="AG82" s="70">
        <f t="shared" si="28"/>
        <v>0</v>
      </c>
      <c r="AH82" s="70">
        <f t="shared" si="28"/>
        <v>0</v>
      </c>
      <c r="AI82" s="70">
        <f t="shared" si="28"/>
        <v>0</v>
      </c>
      <c r="AJ82" s="70">
        <f t="shared" si="28"/>
        <v>0</v>
      </c>
      <c r="AK82" s="70">
        <f t="shared" si="28"/>
        <v>173000</v>
      </c>
      <c r="AL82" s="70">
        <f>SUM(AL83+AL92)</f>
        <v>0</v>
      </c>
      <c r="AM82" s="70">
        <f>SUM(AM83+AM92)</f>
        <v>0</v>
      </c>
      <c r="AN82" s="70">
        <f>SUM(AN83+AN92)</f>
        <v>173000</v>
      </c>
      <c r="AO82" s="71"/>
    </row>
    <row r="83" spans="1:41" s="121" customFormat="1" ht="17.25" customHeight="1" hidden="1">
      <c r="A83" s="117"/>
      <c r="B83" s="182" t="s">
        <v>131</v>
      </c>
      <c r="C83" s="183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9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>
        <f>SUM(AC84+AC87+AC88+AC89+AC90+AC91)</f>
        <v>173000</v>
      </c>
      <c r="AD83" s="118">
        <f aca="true" t="shared" si="29" ref="AD83:AK83">SUM(AD84+AD87+AD88+AD89+AD90+AD91)</f>
        <v>0</v>
      </c>
      <c r="AE83" s="118">
        <f t="shared" si="29"/>
        <v>0</v>
      </c>
      <c r="AF83" s="118">
        <f t="shared" si="29"/>
        <v>173000</v>
      </c>
      <c r="AG83" s="118">
        <f t="shared" si="29"/>
        <v>0</v>
      </c>
      <c r="AH83" s="118">
        <f t="shared" si="29"/>
        <v>0</v>
      </c>
      <c r="AI83" s="118">
        <f t="shared" si="29"/>
        <v>0</v>
      </c>
      <c r="AJ83" s="118">
        <f t="shared" si="29"/>
        <v>0</v>
      </c>
      <c r="AK83" s="118">
        <f t="shared" si="29"/>
        <v>173000</v>
      </c>
      <c r="AL83" s="118">
        <f>SUM(AL84+AL87+AL88+AL89+AL90+AL91)</f>
        <v>0</v>
      </c>
      <c r="AM83" s="118">
        <f>SUM(AM84+AM87+AM88+AM89+AM90+AM91)</f>
        <v>0</v>
      </c>
      <c r="AN83" s="118">
        <f>SUM(AN84+AN87+AN88+AN89+AN90+AN91)</f>
        <v>173000</v>
      </c>
      <c r="AO83" s="120">
        <f>SUM(AK83)</f>
        <v>173000</v>
      </c>
    </row>
    <row r="84" spans="1:41" s="155" customFormat="1" ht="20.25" customHeight="1" hidden="1">
      <c r="A84" s="153"/>
      <c r="B84" s="176" t="s">
        <v>132</v>
      </c>
      <c r="C84" s="18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>
        <f>SUM(AC85+AC86)</f>
        <v>173000</v>
      </c>
      <c r="AD84" s="154">
        <f aca="true" t="shared" si="30" ref="AD84:AK84">SUM(AD85+AD86)</f>
        <v>0</v>
      </c>
      <c r="AE84" s="154">
        <f t="shared" si="30"/>
        <v>0</v>
      </c>
      <c r="AF84" s="154">
        <f t="shared" si="30"/>
        <v>173000</v>
      </c>
      <c r="AG84" s="154">
        <f t="shared" si="30"/>
        <v>0</v>
      </c>
      <c r="AH84" s="154">
        <f t="shared" si="30"/>
        <v>0</v>
      </c>
      <c r="AI84" s="154">
        <f t="shared" si="30"/>
        <v>0</v>
      </c>
      <c r="AJ84" s="154">
        <f t="shared" si="30"/>
        <v>0</v>
      </c>
      <c r="AK84" s="154">
        <f t="shared" si="30"/>
        <v>173000</v>
      </c>
      <c r="AL84" s="154">
        <f>SUM(AL85+AL86)</f>
        <v>0</v>
      </c>
      <c r="AM84" s="154">
        <f>SUM(AM85+AM86)</f>
        <v>0</v>
      </c>
      <c r="AN84" s="154">
        <f>SUM(AN85+AN86)</f>
        <v>173000</v>
      </c>
      <c r="AO84" s="156"/>
    </row>
    <row r="85" spans="1:42" s="114" customFormat="1" ht="20.25" customHeight="1" hidden="1">
      <c r="A85" s="111"/>
      <c r="B85" s="180" t="s">
        <v>133</v>
      </c>
      <c r="C85" s="18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P85" s="115"/>
      <c r="Q85" s="115"/>
      <c r="R85" s="115"/>
      <c r="S85" s="115"/>
      <c r="T85" s="115"/>
      <c r="U85" s="112"/>
      <c r="V85" s="112"/>
      <c r="W85" s="112"/>
      <c r="X85" s="112"/>
      <c r="Y85" s="113"/>
      <c r="Z85" s="115"/>
      <c r="AA85" s="115"/>
      <c r="AB85" s="115"/>
      <c r="AC85" s="112"/>
      <c r="AD85" s="112"/>
      <c r="AE85" s="112"/>
      <c r="AF85" s="112"/>
      <c r="AG85" s="112"/>
      <c r="AH85" s="112"/>
      <c r="AI85" s="112"/>
      <c r="AJ85" s="112"/>
      <c r="AK85" s="112">
        <f>SUM(AC85-AI85+AJ85)</f>
        <v>0</v>
      </c>
      <c r="AL85" s="112"/>
      <c r="AM85" s="112"/>
      <c r="AN85" s="112"/>
      <c r="AO85" s="116"/>
      <c r="AP85" s="172">
        <f>SUM(AK85)</f>
        <v>0</v>
      </c>
    </row>
    <row r="86" spans="1:43" s="114" customFormat="1" ht="38.25" customHeight="1" hidden="1">
      <c r="A86" s="111"/>
      <c r="B86" s="180" t="s">
        <v>134</v>
      </c>
      <c r="C86" s="18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P86" s="115"/>
      <c r="Q86" s="115"/>
      <c r="R86" s="115"/>
      <c r="S86" s="115"/>
      <c r="T86" s="115"/>
      <c r="U86" s="112"/>
      <c r="V86" s="112"/>
      <c r="W86" s="112"/>
      <c r="X86" s="112"/>
      <c r="Y86" s="113"/>
      <c r="Z86" s="115"/>
      <c r="AA86" s="115"/>
      <c r="AB86" s="115"/>
      <c r="AC86" s="112">
        <v>173000</v>
      </c>
      <c r="AD86" s="112"/>
      <c r="AE86" s="112"/>
      <c r="AF86" s="112">
        <v>173000</v>
      </c>
      <c r="AG86" s="112"/>
      <c r="AH86" s="112"/>
      <c r="AI86" s="112"/>
      <c r="AJ86" s="112"/>
      <c r="AK86" s="112">
        <f>SUM(AC86-AI86+AJ86)</f>
        <v>173000</v>
      </c>
      <c r="AL86" s="112"/>
      <c r="AM86" s="112"/>
      <c r="AN86" s="112">
        <v>173000</v>
      </c>
      <c r="AO86" s="116"/>
      <c r="AQ86" s="172">
        <f>SUM(AK86)</f>
        <v>173000</v>
      </c>
    </row>
    <row r="87" spans="1:44" s="155" customFormat="1" ht="20.25" customHeight="1" hidden="1">
      <c r="A87" s="153"/>
      <c r="B87" s="176" t="s">
        <v>135</v>
      </c>
      <c r="C87" s="177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>
        <f>SUM(AC87-AI87+AJ87)</f>
        <v>0</v>
      </c>
      <c r="AL87" s="154"/>
      <c r="AM87" s="154"/>
      <c r="AN87" s="154"/>
      <c r="AO87" s="156"/>
      <c r="AR87" s="173">
        <f>SUM(AK87)</f>
        <v>0</v>
      </c>
    </row>
    <row r="88" spans="1:45" s="155" customFormat="1" ht="20.25" customHeight="1" hidden="1">
      <c r="A88" s="153"/>
      <c r="B88" s="176" t="s">
        <v>136</v>
      </c>
      <c r="C88" s="177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>
        <f>SUM(AC88-AI88+AJ88)</f>
        <v>0</v>
      </c>
      <c r="AL88" s="154"/>
      <c r="AM88" s="154"/>
      <c r="AN88" s="154"/>
      <c r="AO88" s="156"/>
      <c r="AS88" s="173">
        <f>SUM(AK88)</f>
        <v>0</v>
      </c>
    </row>
    <row r="89" spans="1:46" s="155" customFormat="1" ht="38.25" customHeight="1" hidden="1">
      <c r="A89" s="153"/>
      <c r="B89" s="176" t="s">
        <v>137</v>
      </c>
      <c r="C89" s="177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>
        <f>SUM(AC89-AI89+AJ89)</f>
        <v>0</v>
      </c>
      <c r="AL89" s="154"/>
      <c r="AM89" s="154"/>
      <c r="AN89" s="154"/>
      <c r="AO89" s="156"/>
      <c r="AT89" s="173">
        <f>SUM(AK89)</f>
        <v>0</v>
      </c>
    </row>
    <row r="90" spans="1:47" s="155" customFormat="1" ht="20.25" customHeight="1" hidden="1">
      <c r="A90" s="153"/>
      <c r="B90" s="176" t="s">
        <v>138</v>
      </c>
      <c r="C90" s="177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>
        <f>SUM(AC90-AI90+AJ90)</f>
        <v>0</v>
      </c>
      <c r="AL90" s="154"/>
      <c r="AM90" s="154"/>
      <c r="AN90" s="154"/>
      <c r="AO90" s="156"/>
      <c r="AU90" s="173">
        <f>SUM(AK90)</f>
        <v>0</v>
      </c>
    </row>
    <row r="91" spans="1:48" s="155" customFormat="1" ht="20.25" customHeight="1" hidden="1">
      <c r="A91" s="153"/>
      <c r="B91" s="176" t="s">
        <v>139</v>
      </c>
      <c r="C91" s="177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>
        <f>SUM(AC91-AI91+AJ91)</f>
        <v>0</v>
      </c>
      <c r="AL91" s="154"/>
      <c r="AM91" s="154"/>
      <c r="AN91" s="154"/>
      <c r="AO91" s="156"/>
      <c r="AV91" s="173">
        <f>SUM(AK91)</f>
        <v>0</v>
      </c>
    </row>
    <row r="92" spans="1:49" s="151" customFormat="1" ht="20.25" customHeight="1" hidden="1">
      <c r="A92" s="149"/>
      <c r="B92" s="178" t="s">
        <v>140</v>
      </c>
      <c r="C92" s="179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>
        <f>SUM(AC93+AC95)</f>
        <v>0</v>
      </c>
      <c r="AD92" s="150">
        <f aca="true" t="shared" si="31" ref="AD92:AK92">SUM(AD93+AD95)</f>
        <v>0</v>
      </c>
      <c r="AE92" s="150">
        <f t="shared" si="31"/>
        <v>0</v>
      </c>
      <c r="AF92" s="150">
        <f t="shared" si="31"/>
        <v>0</v>
      </c>
      <c r="AG92" s="150">
        <f t="shared" si="31"/>
        <v>0</v>
      </c>
      <c r="AH92" s="150">
        <f t="shared" si="31"/>
        <v>0</v>
      </c>
      <c r="AI92" s="150">
        <f t="shared" si="31"/>
        <v>0</v>
      </c>
      <c r="AJ92" s="150">
        <f t="shared" si="31"/>
        <v>0</v>
      </c>
      <c r="AK92" s="150">
        <f t="shared" si="31"/>
        <v>0</v>
      </c>
      <c r="AL92" s="150">
        <f>SUM(AL93+AL95)</f>
        <v>0</v>
      </c>
      <c r="AM92" s="150">
        <f>SUM(AM93+AM95)</f>
        <v>0</v>
      </c>
      <c r="AN92" s="150">
        <f>SUM(AN93+AN95)</f>
        <v>0</v>
      </c>
      <c r="AO92" s="152"/>
      <c r="AW92" s="174">
        <f>SUM(AK92)</f>
        <v>0</v>
      </c>
    </row>
    <row r="93" spans="1:50" s="155" customFormat="1" ht="20.25" customHeight="1" hidden="1">
      <c r="A93" s="153"/>
      <c r="B93" s="176" t="s">
        <v>141</v>
      </c>
      <c r="C93" s="177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>
        <f>SUM(AC93-AI93+AJ93)</f>
        <v>0</v>
      </c>
      <c r="AL93" s="154"/>
      <c r="AM93" s="154"/>
      <c r="AN93" s="154"/>
      <c r="AO93" s="156"/>
      <c r="AX93" s="173">
        <f>SUM(AK93)</f>
        <v>0</v>
      </c>
    </row>
    <row r="94" spans="1:51" s="114" customFormat="1" ht="48.75" customHeight="1" hidden="1">
      <c r="A94" s="111"/>
      <c r="B94" s="180" t="s">
        <v>142</v>
      </c>
      <c r="C94" s="181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P94" s="115"/>
      <c r="Q94" s="115"/>
      <c r="R94" s="115"/>
      <c r="S94" s="115"/>
      <c r="T94" s="115"/>
      <c r="U94" s="112"/>
      <c r="V94" s="112"/>
      <c r="W94" s="112"/>
      <c r="X94" s="112"/>
      <c r="Y94" s="113"/>
      <c r="Z94" s="115"/>
      <c r="AA94" s="115"/>
      <c r="AB94" s="115"/>
      <c r="AC94" s="112"/>
      <c r="AD94" s="112"/>
      <c r="AE94" s="112"/>
      <c r="AF94" s="112"/>
      <c r="AG94" s="112"/>
      <c r="AH94" s="112"/>
      <c r="AI94" s="112"/>
      <c r="AJ94" s="112"/>
      <c r="AK94" s="112">
        <f>SUM(AC94-AI94+AJ94)</f>
        <v>0</v>
      </c>
      <c r="AL94" s="112"/>
      <c r="AM94" s="112"/>
      <c r="AN94" s="112"/>
      <c r="AO94" s="116"/>
      <c r="AY94" s="172">
        <f>SUM(AK94)</f>
        <v>0</v>
      </c>
    </row>
    <row r="95" spans="1:41" s="155" customFormat="1" ht="48.75" customHeight="1" hidden="1">
      <c r="A95" s="153"/>
      <c r="B95" s="176" t="s">
        <v>143</v>
      </c>
      <c r="C95" s="177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>
        <f>SUM(AC95-AI95+AJ95)</f>
        <v>0</v>
      </c>
      <c r="AL95" s="154"/>
      <c r="AM95" s="154"/>
      <c r="AN95" s="154"/>
      <c r="AO95" s="156"/>
    </row>
    <row r="96" spans="1:41" s="72" customFormat="1" ht="31.5" hidden="1">
      <c r="A96" s="50"/>
      <c r="B96" s="127" t="s">
        <v>64</v>
      </c>
      <c r="C96" s="128" t="s">
        <v>19</v>
      </c>
      <c r="D96" s="129">
        <f>SUM(D97:D109)</f>
        <v>0</v>
      </c>
      <c r="E96" s="129">
        <f>SUM(E97:E109)</f>
        <v>0</v>
      </c>
      <c r="F96" s="129">
        <f>SUM(F97:F109)</f>
        <v>0</v>
      </c>
      <c r="G96" s="129">
        <f>SUM(G97:G109)</f>
        <v>0</v>
      </c>
      <c r="H96" s="129">
        <f>SUM(H97:H109)</f>
        <v>0</v>
      </c>
      <c r="I96" s="129"/>
      <c r="J96" s="129"/>
      <c r="K96" s="129"/>
      <c r="L96" s="129"/>
      <c r="M96" s="129"/>
      <c r="N96" s="129">
        <f aca="true" t="shared" si="32" ref="N96:AB96">SUM(N97:N109)</f>
        <v>0</v>
      </c>
      <c r="O96" s="129">
        <f t="shared" si="32"/>
        <v>0</v>
      </c>
      <c r="P96" s="129">
        <f t="shared" si="32"/>
        <v>0</v>
      </c>
      <c r="Q96" s="129">
        <f t="shared" si="32"/>
        <v>0</v>
      </c>
      <c r="R96" s="129">
        <f t="shared" si="32"/>
        <v>0</v>
      </c>
      <c r="S96" s="129">
        <f t="shared" si="32"/>
        <v>0</v>
      </c>
      <c r="T96" s="129">
        <f t="shared" si="32"/>
        <v>0</v>
      </c>
      <c r="U96" s="129">
        <f t="shared" si="32"/>
        <v>0</v>
      </c>
      <c r="V96" s="129">
        <f t="shared" si="32"/>
        <v>0</v>
      </c>
      <c r="W96" s="129">
        <f t="shared" si="32"/>
        <v>0</v>
      </c>
      <c r="X96" s="129">
        <f t="shared" si="32"/>
        <v>0</v>
      </c>
      <c r="Y96" s="100">
        <f t="shared" si="32"/>
        <v>0</v>
      </c>
      <c r="Z96" s="101">
        <f t="shared" si="32"/>
        <v>0</v>
      </c>
      <c r="AA96" s="129">
        <f t="shared" si="32"/>
        <v>0</v>
      </c>
      <c r="AB96" s="129">
        <f t="shared" si="32"/>
        <v>0</v>
      </c>
      <c r="AC96" s="129">
        <f>SUM(AC97+AC106)</f>
        <v>371740</v>
      </c>
      <c r="AD96" s="129">
        <f aca="true" t="shared" si="33" ref="AD96:AK96">SUM(AD97+AD106)</f>
        <v>0</v>
      </c>
      <c r="AE96" s="129">
        <f t="shared" si="33"/>
        <v>0</v>
      </c>
      <c r="AF96" s="129">
        <f t="shared" si="33"/>
        <v>371740</v>
      </c>
      <c r="AG96" s="129">
        <f t="shared" si="33"/>
        <v>0</v>
      </c>
      <c r="AH96" s="129">
        <f t="shared" si="33"/>
        <v>0</v>
      </c>
      <c r="AI96" s="129">
        <f t="shared" si="33"/>
        <v>0</v>
      </c>
      <c r="AJ96" s="129">
        <f t="shared" si="33"/>
        <v>0</v>
      </c>
      <c r="AK96" s="129">
        <f t="shared" si="33"/>
        <v>371740</v>
      </c>
      <c r="AL96" s="129">
        <f>SUM(AL97+AL106)</f>
        <v>0</v>
      </c>
      <c r="AM96" s="129">
        <f>SUM(AM97+AM106)</f>
        <v>0</v>
      </c>
      <c r="AN96" s="129">
        <f>SUM(AN97+AN106)</f>
        <v>371740</v>
      </c>
      <c r="AO96" s="71"/>
    </row>
    <row r="97" spans="1:41" s="121" customFormat="1" ht="17.25" customHeight="1" hidden="1">
      <c r="A97" s="117"/>
      <c r="B97" s="182" t="s">
        <v>131</v>
      </c>
      <c r="C97" s="183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9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>
        <f>SUM(AC98+AC101+AC102+AC103+AC104+AC105)</f>
        <v>371740</v>
      </c>
      <c r="AD97" s="118">
        <f aca="true" t="shared" si="34" ref="AD97:AK97">SUM(AD98+AD101+AD102+AD103+AD104+AD105)</f>
        <v>0</v>
      </c>
      <c r="AE97" s="118">
        <f t="shared" si="34"/>
        <v>0</v>
      </c>
      <c r="AF97" s="118">
        <f t="shared" si="34"/>
        <v>371740</v>
      </c>
      <c r="AG97" s="118">
        <f t="shared" si="34"/>
        <v>0</v>
      </c>
      <c r="AH97" s="118">
        <f t="shared" si="34"/>
        <v>0</v>
      </c>
      <c r="AI97" s="118">
        <f t="shared" si="34"/>
        <v>0</v>
      </c>
      <c r="AJ97" s="118">
        <f t="shared" si="34"/>
        <v>0</v>
      </c>
      <c r="AK97" s="118">
        <f t="shared" si="34"/>
        <v>371740</v>
      </c>
      <c r="AL97" s="118">
        <f>SUM(AL98+AL101+AL102+AL103+AL104+AL105)</f>
        <v>0</v>
      </c>
      <c r="AM97" s="118">
        <f>SUM(AM98+AM101+AM102+AM103+AM104+AM105)</f>
        <v>0</v>
      </c>
      <c r="AN97" s="118">
        <f>SUM(AN98+AN101+AN102+AN103+AN104+AN105)</f>
        <v>371740</v>
      </c>
      <c r="AO97" s="120">
        <f>SUM(AK97)</f>
        <v>371740</v>
      </c>
    </row>
    <row r="98" spans="1:41" s="155" customFormat="1" ht="20.25" customHeight="1" hidden="1">
      <c r="A98" s="153"/>
      <c r="B98" s="176" t="s">
        <v>132</v>
      </c>
      <c r="C98" s="18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>
        <f>SUM(AC99+AC100)</f>
        <v>371540</v>
      </c>
      <c r="AD98" s="154">
        <f aca="true" t="shared" si="35" ref="AD98:AK98">SUM(AD99+AD100)</f>
        <v>0</v>
      </c>
      <c r="AE98" s="154">
        <f t="shared" si="35"/>
        <v>0</v>
      </c>
      <c r="AF98" s="154">
        <f t="shared" si="35"/>
        <v>371540</v>
      </c>
      <c r="AG98" s="154">
        <f t="shared" si="35"/>
        <v>0</v>
      </c>
      <c r="AH98" s="154">
        <f t="shared" si="35"/>
        <v>0</v>
      </c>
      <c r="AI98" s="154">
        <f t="shared" si="35"/>
        <v>0</v>
      </c>
      <c r="AJ98" s="154">
        <f t="shared" si="35"/>
        <v>0</v>
      </c>
      <c r="AK98" s="154">
        <f t="shared" si="35"/>
        <v>371540</v>
      </c>
      <c r="AL98" s="154">
        <f>SUM(AL99+AL100)</f>
        <v>0</v>
      </c>
      <c r="AM98" s="154">
        <f>SUM(AM99+AM100)</f>
        <v>0</v>
      </c>
      <c r="AN98" s="154">
        <f>SUM(AN99+AN100)</f>
        <v>371540</v>
      </c>
      <c r="AO98" s="156"/>
    </row>
    <row r="99" spans="1:42" s="114" customFormat="1" ht="20.25" customHeight="1" hidden="1">
      <c r="A99" s="111"/>
      <c r="B99" s="180" t="s">
        <v>133</v>
      </c>
      <c r="C99" s="18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P99" s="115"/>
      <c r="Q99" s="115"/>
      <c r="R99" s="115"/>
      <c r="S99" s="115"/>
      <c r="T99" s="115"/>
      <c r="U99" s="112"/>
      <c r="V99" s="112"/>
      <c r="W99" s="112"/>
      <c r="X99" s="112"/>
      <c r="Y99" s="113"/>
      <c r="Z99" s="115"/>
      <c r="AA99" s="115"/>
      <c r="AB99" s="115"/>
      <c r="AC99" s="112">
        <v>339161</v>
      </c>
      <c r="AD99" s="112"/>
      <c r="AE99" s="112"/>
      <c r="AF99" s="112">
        <v>339161</v>
      </c>
      <c r="AG99" s="112"/>
      <c r="AH99" s="112"/>
      <c r="AI99" s="112"/>
      <c r="AJ99" s="112"/>
      <c r="AK99" s="112">
        <f>SUM(AC99-AI99+AJ99)</f>
        <v>339161</v>
      </c>
      <c r="AL99" s="112"/>
      <c r="AM99" s="112"/>
      <c r="AN99" s="112">
        <v>339161</v>
      </c>
      <c r="AO99" s="116"/>
      <c r="AP99" s="172">
        <f>SUM(AK99)</f>
        <v>339161</v>
      </c>
    </row>
    <row r="100" spans="1:43" s="114" customFormat="1" ht="20.25" customHeight="1" hidden="1">
      <c r="A100" s="111"/>
      <c r="B100" s="180" t="s">
        <v>134</v>
      </c>
      <c r="C100" s="18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P100" s="115"/>
      <c r="Q100" s="115"/>
      <c r="R100" s="115"/>
      <c r="S100" s="115"/>
      <c r="T100" s="115"/>
      <c r="U100" s="112"/>
      <c r="V100" s="112"/>
      <c r="W100" s="112"/>
      <c r="X100" s="112"/>
      <c r="Y100" s="113"/>
      <c r="Z100" s="115"/>
      <c r="AA100" s="115"/>
      <c r="AB100" s="115"/>
      <c r="AC100" s="112">
        <v>32379</v>
      </c>
      <c r="AD100" s="112"/>
      <c r="AE100" s="112"/>
      <c r="AF100" s="112">
        <v>32379</v>
      </c>
      <c r="AG100" s="112"/>
      <c r="AH100" s="112"/>
      <c r="AI100" s="112"/>
      <c r="AJ100" s="112"/>
      <c r="AK100" s="112">
        <f>SUM(AC100-AI100+AJ100)</f>
        <v>32379</v>
      </c>
      <c r="AL100" s="112"/>
      <c r="AM100" s="112"/>
      <c r="AN100" s="112">
        <v>32379</v>
      </c>
      <c r="AO100" s="116"/>
      <c r="AQ100" s="172">
        <f>SUM(AK100)</f>
        <v>32379</v>
      </c>
    </row>
    <row r="101" spans="1:44" s="155" customFormat="1" ht="20.25" customHeight="1" hidden="1">
      <c r="A101" s="153"/>
      <c r="B101" s="176" t="s">
        <v>135</v>
      </c>
      <c r="C101" s="177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>
        <f>SUM(AC101-AI101+AJ101)</f>
        <v>0</v>
      </c>
      <c r="AL101" s="154"/>
      <c r="AM101" s="154"/>
      <c r="AN101" s="154"/>
      <c r="AO101" s="156"/>
      <c r="AR101" s="173">
        <f>SUM(AK101)</f>
        <v>0</v>
      </c>
    </row>
    <row r="102" spans="1:45" s="155" customFormat="1" ht="20.25" customHeight="1" hidden="1">
      <c r="A102" s="153"/>
      <c r="B102" s="176" t="s">
        <v>136</v>
      </c>
      <c r="C102" s="177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>
        <v>200</v>
      </c>
      <c r="AD102" s="154"/>
      <c r="AE102" s="154"/>
      <c r="AF102" s="154">
        <v>200</v>
      </c>
      <c r="AG102" s="154"/>
      <c r="AH102" s="154"/>
      <c r="AI102" s="154"/>
      <c r="AJ102" s="154"/>
      <c r="AK102" s="154">
        <f>SUM(AC102-AI102+AJ102)</f>
        <v>200</v>
      </c>
      <c r="AL102" s="154"/>
      <c r="AM102" s="154"/>
      <c r="AN102" s="154">
        <v>200</v>
      </c>
      <c r="AO102" s="156"/>
      <c r="AS102" s="173">
        <f>SUM(AK102)</f>
        <v>200</v>
      </c>
    </row>
    <row r="103" spans="1:46" s="155" customFormat="1" ht="38.25" customHeight="1" hidden="1">
      <c r="A103" s="153"/>
      <c r="B103" s="176" t="s">
        <v>137</v>
      </c>
      <c r="C103" s="177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>
        <f>SUM(AC103-AI103+AJ103)</f>
        <v>0</v>
      </c>
      <c r="AL103" s="154"/>
      <c r="AM103" s="154"/>
      <c r="AN103" s="154"/>
      <c r="AO103" s="156"/>
      <c r="AT103" s="173">
        <f>SUM(AK103)</f>
        <v>0</v>
      </c>
    </row>
    <row r="104" spans="1:47" s="155" customFormat="1" ht="20.25" customHeight="1" hidden="1">
      <c r="A104" s="153"/>
      <c r="B104" s="176" t="s">
        <v>138</v>
      </c>
      <c r="C104" s="177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>
        <f>SUM(AC104-AI104+AJ104)</f>
        <v>0</v>
      </c>
      <c r="AL104" s="154"/>
      <c r="AM104" s="154"/>
      <c r="AN104" s="154"/>
      <c r="AO104" s="156"/>
      <c r="AU104" s="173">
        <f>SUM(AK104)</f>
        <v>0</v>
      </c>
    </row>
    <row r="105" spans="1:48" s="155" customFormat="1" ht="20.25" customHeight="1" hidden="1">
      <c r="A105" s="153"/>
      <c r="B105" s="176" t="s">
        <v>139</v>
      </c>
      <c r="C105" s="177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>
        <f>SUM(AC105-AI105+AJ105)</f>
        <v>0</v>
      </c>
      <c r="AL105" s="154"/>
      <c r="AM105" s="154"/>
      <c r="AN105" s="154"/>
      <c r="AO105" s="156"/>
      <c r="AV105" s="173">
        <f>SUM(AK105)</f>
        <v>0</v>
      </c>
    </row>
    <row r="106" spans="1:49" s="151" customFormat="1" ht="20.25" customHeight="1" hidden="1">
      <c r="A106" s="149"/>
      <c r="B106" s="178" t="s">
        <v>140</v>
      </c>
      <c r="C106" s="179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>
        <f>SUM(AC107+AC109)</f>
        <v>0</v>
      </c>
      <c r="AD106" s="150">
        <f aca="true" t="shared" si="36" ref="AD106:AK106">SUM(AD107+AD109)</f>
        <v>0</v>
      </c>
      <c r="AE106" s="150">
        <f t="shared" si="36"/>
        <v>0</v>
      </c>
      <c r="AF106" s="150">
        <f t="shared" si="36"/>
        <v>0</v>
      </c>
      <c r="AG106" s="150">
        <f t="shared" si="36"/>
        <v>0</v>
      </c>
      <c r="AH106" s="150">
        <f t="shared" si="36"/>
        <v>0</v>
      </c>
      <c r="AI106" s="150">
        <f t="shared" si="36"/>
        <v>0</v>
      </c>
      <c r="AJ106" s="150">
        <f t="shared" si="36"/>
        <v>0</v>
      </c>
      <c r="AK106" s="150">
        <f t="shared" si="36"/>
        <v>0</v>
      </c>
      <c r="AL106" s="150">
        <f>SUM(AL107+AL109)</f>
        <v>0</v>
      </c>
      <c r="AM106" s="150">
        <f>SUM(AM107+AM109)</f>
        <v>0</v>
      </c>
      <c r="AN106" s="150">
        <f>SUM(AN107+AN109)</f>
        <v>0</v>
      </c>
      <c r="AO106" s="152"/>
      <c r="AW106" s="174">
        <f>SUM(AK106)</f>
        <v>0</v>
      </c>
    </row>
    <row r="107" spans="1:50" s="155" customFormat="1" ht="20.25" customHeight="1" hidden="1">
      <c r="A107" s="153"/>
      <c r="B107" s="176" t="s">
        <v>141</v>
      </c>
      <c r="C107" s="177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>
        <f>SUM(AC107-AI107+AJ107)</f>
        <v>0</v>
      </c>
      <c r="AL107" s="154"/>
      <c r="AM107" s="154"/>
      <c r="AN107" s="154"/>
      <c r="AO107" s="156"/>
      <c r="AX107" s="173">
        <f>SUM(AK107)</f>
        <v>0</v>
      </c>
    </row>
    <row r="108" spans="1:51" s="114" customFormat="1" ht="48.75" customHeight="1" hidden="1">
      <c r="A108" s="111"/>
      <c r="B108" s="180" t="s">
        <v>142</v>
      </c>
      <c r="C108" s="18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P108" s="115"/>
      <c r="Q108" s="115"/>
      <c r="R108" s="115"/>
      <c r="S108" s="115"/>
      <c r="T108" s="115"/>
      <c r="U108" s="112"/>
      <c r="V108" s="112"/>
      <c r="W108" s="112"/>
      <c r="X108" s="112"/>
      <c r="Y108" s="113"/>
      <c r="Z108" s="115"/>
      <c r="AA108" s="115"/>
      <c r="AB108" s="115"/>
      <c r="AC108" s="112"/>
      <c r="AD108" s="112"/>
      <c r="AE108" s="112"/>
      <c r="AF108" s="112"/>
      <c r="AG108" s="112"/>
      <c r="AH108" s="112"/>
      <c r="AI108" s="112"/>
      <c r="AJ108" s="112"/>
      <c r="AK108" s="112">
        <f>SUM(AC108-AI108+AJ108)</f>
        <v>0</v>
      </c>
      <c r="AL108" s="112"/>
      <c r="AM108" s="112"/>
      <c r="AN108" s="112"/>
      <c r="AO108" s="116"/>
      <c r="AY108" s="172">
        <f>SUM(AK108)</f>
        <v>0</v>
      </c>
    </row>
    <row r="109" spans="1:41" s="155" customFormat="1" ht="48.75" customHeight="1" hidden="1">
      <c r="A109" s="153"/>
      <c r="B109" s="176" t="s">
        <v>143</v>
      </c>
      <c r="C109" s="177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>
        <f>SUM(AC109-AI109+AJ109)</f>
        <v>0</v>
      </c>
      <c r="AL109" s="154"/>
      <c r="AM109" s="154"/>
      <c r="AN109" s="154"/>
      <c r="AO109" s="156"/>
    </row>
    <row r="110" spans="1:41" s="35" customFormat="1" ht="21.75" customHeight="1" hidden="1" thickBot="1">
      <c r="A110" s="97"/>
      <c r="B110" s="225" t="s">
        <v>20</v>
      </c>
      <c r="C110" s="226"/>
      <c r="D110" s="77" t="e">
        <f>SUM(D111+D125+D139+D153)</f>
        <v>#REF!</v>
      </c>
      <c r="E110" s="77" t="e">
        <f>SUM(E111+E125+E139+E153)</f>
        <v>#REF!</v>
      </c>
      <c r="F110" s="77" t="e">
        <f>SUM(F111+F125+F139+F153)</f>
        <v>#REF!</v>
      </c>
      <c r="G110" s="77" t="e">
        <f>SUM(G111+G125+G139+G153)</f>
        <v>#REF!</v>
      </c>
      <c r="H110" s="77" t="e">
        <f>SUM(H111+H125+H139+H153)</f>
        <v>#REF!</v>
      </c>
      <c r="I110" s="77"/>
      <c r="J110" s="77"/>
      <c r="K110" s="77"/>
      <c r="L110" s="77"/>
      <c r="M110" s="77"/>
      <c r="N110" s="77">
        <f>SUM(N111+N125+N139+N153)</f>
        <v>0</v>
      </c>
      <c r="O110" s="77">
        <f>SUM(O111+O125+O139+O153)</f>
        <v>0</v>
      </c>
      <c r="P110" s="77">
        <f>SUM(P111+P125+P139+P153)</f>
        <v>0</v>
      </c>
      <c r="Q110" s="77"/>
      <c r="R110" s="77"/>
      <c r="S110" s="77">
        <f aca="true" t="shared" si="37" ref="S110:AB110">SUM(S111+S125+S139+S153)</f>
        <v>0</v>
      </c>
      <c r="T110" s="77">
        <f t="shared" si="37"/>
        <v>0</v>
      </c>
      <c r="U110" s="77">
        <f t="shared" si="37"/>
        <v>0</v>
      </c>
      <c r="V110" s="77">
        <f t="shared" si="37"/>
        <v>0</v>
      </c>
      <c r="W110" s="77">
        <f t="shared" si="37"/>
        <v>0</v>
      </c>
      <c r="X110" s="77">
        <f t="shared" si="37"/>
        <v>0</v>
      </c>
      <c r="Y110" s="75">
        <f t="shared" si="37"/>
        <v>0</v>
      </c>
      <c r="Z110" s="76">
        <f t="shared" si="37"/>
        <v>0</v>
      </c>
      <c r="AA110" s="77">
        <f t="shared" si="37"/>
        <v>0</v>
      </c>
      <c r="AB110" s="77">
        <f t="shared" si="37"/>
        <v>0</v>
      </c>
      <c r="AC110" s="77">
        <f>SUM(AC111+AC125+AC139+AC153+AC167)</f>
        <v>9850207</v>
      </c>
      <c r="AD110" s="77">
        <f aca="true" t="shared" si="38" ref="AD110:AK110">SUM(AD111+AD125+AD139+AD153+AD167)</f>
        <v>9532450</v>
      </c>
      <c r="AE110" s="77">
        <f t="shared" si="38"/>
        <v>21000</v>
      </c>
      <c r="AF110" s="77">
        <f t="shared" si="38"/>
        <v>296757</v>
      </c>
      <c r="AG110" s="77">
        <f t="shared" si="38"/>
        <v>0</v>
      </c>
      <c r="AH110" s="77">
        <f t="shared" si="38"/>
        <v>0</v>
      </c>
      <c r="AI110" s="77">
        <f t="shared" si="38"/>
        <v>0</v>
      </c>
      <c r="AJ110" s="77">
        <f t="shared" si="38"/>
        <v>0</v>
      </c>
      <c r="AK110" s="77">
        <f t="shared" si="38"/>
        <v>9850207</v>
      </c>
      <c r="AL110" s="77">
        <f>SUM(AL111+AL125+AL139+AL153+AL167)</f>
        <v>9532450</v>
      </c>
      <c r="AM110" s="77">
        <f>SUM(AM111+AM125+AM139+AM153+AM167)</f>
        <v>21000</v>
      </c>
      <c r="AN110" s="77">
        <f>SUM(AN111+AN125+AN139+AN153+AN167)</f>
        <v>296757</v>
      </c>
      <c r="AO110" s="49"/>
    </row>
    <row r="111" spans="1:41" s="56" customFormat="1" ht="22.5" customHeight="1" hidden="1">
      <c r="A111" s="50"/>
      <c r="B111" s="50" t="s">
        <v>65</v>
      </c>
      <c r="C111" s="51" t="s">
        <v>21</v>
      </c>
      <c r="D111" s="52">
        <f>SUM(D112:D124)</f>
        <v>0</v>
      </c>
      <c r="E111" s="52">
        <f>SUM(E112:E124)</f>
        <v>0</v>
      </c>
      <c r="F111" s="52">
        <f>SUM(F112:F124)</f>
        <v>0</v>
      </c>
      <c r="G111" s="52">
        <f>SUM(G112:G124)</f>
        <v>0</v>
      </c>
      <c r="H111" s="52">
        <f>SUM(H112:H124)</f>
        <v>0</v>
      </c>
      <c r="I111" s="52"/>
      <c r="J111" s="52"/>
      <c r="K111" s="52"/>
      <c r="L111" s="52"/>
      <c r="M111" s="52"/>
      <c r="N111" s="52">
        <f>SUM(N112:N124)</f>
        <v>0</v>
      </c>
      <c r="O111" s="52">
        <f>SUM(O112:O124)</f>
        <v>0</v>
      </c>
      <c r="P111" s="52">
        <f>SUM(P112:P124)</f>
        <v>0</v>
      </c>
      <c r="Q111" s="52"/>
      <c r="R111" s="52"/>
      <c r="S111" s="52">
        <f aca="true" t="shared" si="39" ref="S111:AB111">SUM(S112:S124)</f>
        <v>0</v>
      </c>
      <c r="T111" s="52">
        <f t="shared" si="39"/>
        <v>0</v>
      </c>
      <c r="U111" s="52">
        <f t="shared" si="39"/>
        <v>0</v>
      </c>
      <c r="V111" s="52">
        <f t="shared" si="39"/>
        <v>0</v>
      </c>
      <c r="W111" s="52">
        <f t="shared" si="39"/>
        <v>0</v>
      </c>
      <c r="X111" s="52">
        <f t="shared" si="39"/>
        <v>0</v>
      </c>
      <c r="Y111" s="53">
        <f t="shared" si="39"/>
        <v>0</v>
      </c>
      <c r="Z111" s="54">
        <f t="shared" si="39"/>
        <v>0</v>
      </c>
      <c r="AA111" s="52">
        <f t="shared" si="39"/>
        <v>0</v>
      </c>
      <c r="AB111" s="52">
        <f t="shared" si="39"/>
        <v>0</v>
      </c>
      <c r="AC111" s="52">
        <f>SUM(AC112+AC121)</f>
        <v>279757</v>
      </c>
      <c r="AD111" s="52">
        <f aca="true" t="shared" si="40" ref="AD111:AK111">SUM(AD112+AD121)</f>
        <v>0</v>
      </c>
      <c r="AE111" s="52">
        <f t="shared" si="40"/>
        <v>0</v>
      </c>
      <c r="AF111" s="52">
        <f t="shared" si="40"/>
        <v>279757</v>
      </c>
      <c r="AG111" s="52">
        <f t="shared" si="40"/>
        <v>0</v>
      </c>
      <c r="AH111" s="52">
        <f t="shared" si="40"/>
        <v>0</v>
      </c>
      <c r="AI111" s="52">
        <f t="shared" si="40"/>
        <v>0</v>
      </c>
      <c r="AJ111" s="52">
        <f t="shared" si="40"/>
        <v>0</v>
      </c>
      <c r="AK111" s="52">
        <f t="shared" si="40"/>
        <v>279757</v>
      </c>
      <c r="AL111" s="52">
        <f>SUM(AL112+AL121)</f>
        <v>0</v>
      </c>
      <c r="AM111" s="52">
        <f>SUM(AM112+AM121)</f>
        <v>0</v>
      </c>
      <c r="AN111" s="52">
        <f>SUM(AN112+AN121)</f>
        <v>279757</v>
      </c>
      <c r="AO111" s="55"/>
    </row>
    <row r="112" spans="1:41" s="121" customFormat="1" ht="17.25" customHeight="1" hidden="1">
      <c r="A112" s="117"/>
      <c r="B112" s="182" t="s">
        <v>131</v>
      </c>
      <c r="C112" s="183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9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>
        <f>SUM(AC113+AC116+AC117+AC118+AC119+AC120)</f>
        <v>279757</v>
      </c>
      <c r="AD112" s="118">
        <f aca="true" t="shared" si="41" ref="AD112:AK112">SUM(AD113+AD116+AD117+AD118+AD119+AD120)</f>
        <v>0</v>
      </c>
      <c r="AE112" s="118">
        <f t="shared" si="41"/>
        <v>0</v>
      </c>
      <c r="AF112" s="118">
        <f t="shared" si="41"/>
        <v>279757</v>
      </c>
      <c r="AG112" s="118">
        <f t="shared" si="41"/>
        <v>0</v>
      </c>
      <c r="AH112" s="118">
        <f t="shared" si="41"/>
        <v>0</v>
      </c>
      <c r="AI112" s="118">
        <f t="shared" si="41"/>
        <v>0</v>
      </c>
      <c r="AJ112" s="118">
        <f t="shared" si="41"/>
        <v>0</v>
      </c>
      <c r="AK112" s="118">
        <f t="shared" si="41"/>
        <v>279757</v>
      </c>
      <c r="AL112" s="118">
        <f>SUM(AL113+AL116+AL117+AL118+AL119+AL120)</f>
        <v>0</v>
      </c>
      <c r="AM112" s="118">
        <f>SUM(AM113+AM116+AM117+AM118+AM119+AM120)</f>
        <v>0</v>
      </c>
      <c r="AN112" s="118">
        <f>SUM(AN113+AN116+AN117+AN118+AN119+AN120)</f>
        <v>279757</v>
      </c>
      <c r="AO112" s="120">
        <f>SUM(AK112)</f>
        <v>279757</v>
      </c>
    </row>
    <row r="113" spans="1:41" s="155" customFormat="1" ht="20.25" customHeight="1" hidden="1">
      <c r="A113" s="153"/>
      <c r="B113" s="176" t="s">
        <v>132</v>
      </c>
      <c r="C113" s="18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>
        <f>SUM(AC114+AC115)</f>
        <v>279757</v>
      </c>
      <c r="AD113" s="154">
        <f aca="true" t="shared" si="42" ref="AD113:AK113">SUM(AD114+AD115)</f>
        <v>0</v>
      </c>
      <c r="AE113" s="154">
        <f t="shared" si="42"/>
        <v>0</v>
      </c>
      <c r="AF113" s="154">
        <f t="shared" si="42"/>
        <v>279757</v>
      </c>
      <c r="AG113" s="154">
        <f t="shared" si="42"/>
        <v>0</v>
      </c>
      <c r="AH113" s="154">
        <f t="shared" si="42"/>
        <v>0</v>
      </c>
      <c r="AI113" s="154">
        <f t="shared" si="42"/>
        <v>0</v>
      </c>
      <c r="AJ113" s="154">
        <f t="shared" si="42"/>
        <v>0</v>
      </c>
      <c r="AK113" s="154">
        <f t="shared" si="42"/>
        <v>279757</v>
      </c>
      <c r="AL113" s="154">
        <f>SUM(AL114+AL115)</f>
        <v>0</v>
      </c>
      <c r="AM113" s="154">
        <f>SUM(AM114+AM115)</f>
        <v>0</v>
      </c>
      <c r="AN113" s="154">
        <f>SUM(AN114+AN115)</f>
        <v>279757</v>
      </c>
      <c r="AO113" s="156"/>
    </row>
    <row r="114" spans="1:42" s="114" customFormat="1" ht="20.25" customHeight="1" hidden="1">
      <c r="A114" s="111"/>
      <c r="B114" s="180" t="s">
        <v>133</v>
      </c>
      <c r="C114" s="18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P114" s="115"/>
      <c r="Q114" s="115"/>
      <c r="R114" s="115"/>
      <c r="S114" s="115"/>
      <c r="T114" s="115"/>
      <c r="U114" s="112"/>
      <c r="V114" s="112"/>
      <c r="W114" s="112"/>
      <c r="X114" s="112"/>
      <c r="Y114" s="113"/>
      <c r="Z114" s="115"/>
      <c r="AA114" s="115"/>
      <c r="AB114" s="115"/>
      <c r="AC114" s="112">
        <v>279497</v>
      </c>
      <c r="AD114" s="112"/>
      <c r="AE114" s="112"/>
      <c r="AF114" s="112">
        <v>279497</v>
      </c>
      <c r="AG114" s="112"/>
      <c r="AH114" s="112"/>
      <c r="AI114" s="112"/>
      <c r="AJ114" s="112"/>
      <c r="AK114" s="112">
        <f>SUM(AC114-AI114+AJ114)</f>
        <v>279497</v>
      </c>
      <c r="AL114" s="112"/>
      <c r="AM114" s="112"/>
      <c r="AN114" s="112">
        <v>279497</v>
      </c>
      <c r="AO114" s="116"/>
      <c r="AP114" s="172">
        <f>SUM(AK114)</f>
        <v>279497</v>
      </c>
    </row>
    <row r="115" spans="1:43" s="114" customFormat="1" ht="20.25" customHeight="1" hidden="1">
      <c r="A115" s="111"/>
      <c r="B115" s="180" t="s">
        <v>134</v>
      </c>
      <c r="C115" s="18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P115" s="115"/>
      <c r="Q115" s="115"/>
      <c r="R115" s="115"/>
      <c r="S115" s="115"/>
      <c r="T115" s="115"/>
      <c r="U115" s="112"/>
      <c r="V115" s="112"/>
      <c r="W115" s="112"/>
      <c r="X115" s="112"/>
      <c r="Y115" s="113"/>
      <c r="Z115" s="115"/>
      <c r="AA115" s="115"/>
      <c r="AB115" s="115"/>
      <c r="AC115" s="112">
        <v>260</v>
      </c>
      <c r="AD115" s="112"/>
      <c r="AE115" s="112"/>
      <c r="AF115" s="112">
        <v>260</v>
      </c>
      <c r="AG115" s="112"/>
      <c r="AH115" s="112"/>
      <c r="AI115" s="112"/>
      <c r="AJ115" s="112"/>
      <c r="AK115" s="112">
        <f>SUM(AC115-AI115+AJ115)</f>
        <v>260</v>
      </c>
      <c r="AL115" s="112"/>
      <c r="AM115" s="112"/>
      <c r="AN115" s="112">
        <v>260</v>
      </c>
      <c r="AO115" s="116"/>
      <c r="AQ115" s="172">
        <f>SUM(AK115)</f>
        <v>260</v>
      </c>
    </row>
    <row r="116" spans="1:44" s="155" customFormat="1" ht="20.25" customHeight="1" hidden="1">
      <c r="A116" s="153"/>
      <c r="B116" s="176" t="s">
        <v>135</v>
      </c>
      <c r="C116" s="177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>
        <f>SUM(AC116-AI116+AJ116)</f>
        <v>0</v>
      </c>
      <c r="AL116" s="154"/>
      <c r="AM116" s="154"/>
      <c r="AN116" s="154"/>
      <c r="AO116" s="156"/>
      <c r="AR116" s="173">
        <f>SUM(AK116)</f>
        <v>0</v>
      </c>
    </row>
    <row r="117" spans="1:45" s="155" customFormat="1" ht="20.25" customHeight="1" hidden="1">
      <c r="A117" s="153"/>
      <c r="B117" s="176" t="s">
        <v>136</v>
      </c>
      <c r="C117" s="177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>
        <f>SUM(AC117-AI117+AJ117)</f>
        <v>0</v>
      </c>
      <c r="AL117" s="154"/>
      <c r="AM117" s="154"/>
      <c r="AN117" s="154"/>
      <c r="AO117" s="156"/>
      <c r="AS117" s="173">
        <f>SUM(AK117)</f>
        <v>0</v>
      </c>
    </row>
    <row r="118" spans="1:46" s="155" customFormat="1" ht="38.25" customHeight="1" hidden="1">
      <c r="A118" s="153"/>
      <c r="B118" s="176" t="s">
        <v>137</v>
      </c>
      <c r="C118" s="177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>
        <f>SUM(AC118-AI118+AJ118)</f>
        <v>0</v>
      </c>
      <c r="AL118" s="154"/>
      <c r="AM118" s="154"/>
      <c r="AN118" s="154"/>
      <c r="AO118" s="156"/>
      <c r="AT118" s="173">
        <f>SUM(AK118)</f>
        <v>0</v>
      </c>
    </row>
    <row r="119" spans="1:47" s="155" customFormat="1" ht="20.25" customHeight="1" hidden="1">
      <c r="A119" s="153"/>
      <c r="B119" s="176" t="s">
        <v>138</v>
      </c>
      <c r="C119" s="177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>
        <f>SUM(AC119-AI119+AJ119)</f>
        <v>0</v>
      </c>
      <c r="AL119" s="154"/>
      <c r="AM119" s="154"/>
      <c r="AN119" s="154"/>
      <c r="AO119" s="156"/>
      <c r="AU119" s="173">
        <f>SUM(AK119)</f>
        <v>0</v>
      </c>
    </row>
    <row r="120" spans="1:48" s="155" customFormat="1" ht="20.25" customHeight="1" hidden="1">
      <c r="A120" s="153"/>
      <c r="B120" s="176" t="s">
        <v>139</v>
      </c>
      <c r="C120" s="177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>
        <f>SUM(AC120-AI120+AJ120)</f>
        <v>0</v>
      </c>
      <c r="AL120" s="154"/>
      <c r="AM120" s="154"/>
      <c r="AN120" s="154"/>
      <c r="AO120" s="156"/>
      <c r="AV120" s="173">
        <f>SUM(AK120)</f>
        <v>0</v>
      </c>
    </row>
    <row r="121" spans="1:49" s="151" customFormat="1" ht="20.25" customHeight="1" hidden="1">
      <c r="A121" s="149"/>
      <c r="B121" s="178" t="s">
        <v>140</v>
      </c>
      <c r="C121" s="179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>
        <f>SUM(AC122+AC124)</f>
        <v>0</v>
      </c>
      <c r="AD121" s="150">
        <f aca="true" t="shared" si="43" ref="AD121:AK121">SUM(AD122+AD124)</f>
        <v>0</v>
      </c>
      <c r="AE121" s="150">
        <f t="shared" si="43"/>
        <v>0</v>
      </c>
      <c r="AF121" s="150">
        <f t="shared" si="43"/>
        <v>0</v>
      </c>
      <c r="AG121" s="150">
        <f t="shared" si="43"/>
        <v>0</v>
      </c>
      <c r="AH121" s="150">
        <f t="shared" si="43"/>
        <v>0</v>
      </c>
      <c r="AI121" s="150">
        <f t="shared" si="43"/>
        <v>0</v>
      </c>
      <c r="AJ121" s="150">
        <f t="shared" si="43"/>
        <v>0</v>
      </c>
      <c r="AK121" s="150">
        <f t="shared" si="43"/>
        <v>0</v>
      </c>
      <c r="AL121" s="150">
        <f>SUM(AL122+AL124)</f>
        <v>0</v>
      </c>
      <c r="AM121" s="150">
        <f>SUM(AM122+AM124)</f>
        <v>0</v>
      </c>
      <c r="AN121" s="150">
        <f>SUM(AN122+AN124)</f>
        <v>0</v>
      </c>
      <c r="AO121" s="152"/>
      <c r="AW121" s="174">
        <f>SUM(AK121)</f>
        <v>0</v>
      </c>
    </row>
    <row r="122" spans="1:50" s="155" customFormat="1" ht="20.25" customHeight="1" hidden="1">
      <c r="A122" s="153"/>
      <c r="B122" s="176" t="s">
        <v>141</v>
      </c>
      <c r="C122" s="177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>
        <f>SUM(AC122-AI122+AJ122)</f>
        <v>0</v>
      </c>
      <c r="AL122" s="154"/>
      <c r="AM122" s="154"/>
      <c r="AN122" s="154"/>
      <c r="AO122" s="156"/>
      <c r="AX122" s="173">
        <f>SUM(AK122)</f>
        <v>0</v>
      </c>
    </row>
    <row r="123" spans="1:51" s="114" customFormat="1" ht="48.75" customHeight="1" hidden="1">
      <c r="A123" s="111"/>
      <c r="B123" s="180" t="s">
        <v>142</v>
      </c>
      <c r="C123" s="18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P123" s="115"/>
      <c r="Q123" s="115"/>
      <c r="R123" s="115"/>
      <c r="S123" s="115"/>
      <c r="T123" s="115"/>
      <c r="U123" s="112"/>
      <c r="V123" s="112"/>
      <c r="W123" s="112"/>
      <c r="X123" s="112"/>
      <c r="Y123" s="113"/>
      <c r="Z123" s="115"/>
      <c r="AA123" s="115"/>
      <c r="AB123" s="115"/>
      <c r="AC123" s="112"/>
      <c r="AD123" s="112"/>
      <c r="AE123" s="112"/>
      <c r="AF123" s="112"/>
      <c r="AG123" s="112"/>
      <c r="AH123" s="112"/>
      <c r="AI123" s="112"/>
      <c r="AJ123" s="112"/>
      <c r="AK123" s="112">
        <f>SUM(AC123-AI123+AJ123)</f>
        <v>0</v>
      </c>
      <c r="AL123" s="112"/>
      <c r="AM123" s="112"/>
      <c r="AN123" s="112"/>
      <c r="AO123" s="116"/>
      <c r="AY123" s="172">
        <f>SUM(AK123)</f>
        <v>0</v>
      </c>
    </row>
    <row r="124" spans="1:41" s="155" customFormat="1" ht="48.75" customHeight="1" hidden="1">
      <c r="A124" s="153"/>
      <c r="B124" s="176" t="s">
        <v>143</v>
      </c>
      <c r="C124" s="177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>
        <f>SUM(AC124-AI124+AJ124)</f>
        <v>0</v>
      </c>
      <c r="AL124" s="154"/>
      <c r="AM124" s="154"/>
      <c r="AN124" s="154"/>
      <c r="AO124" s="156"/>
    </row>
    <row r="125" spans="1:41" s="72" customFormat="1" ht="22.5" customHeight="1" hidden="1">
      <c r="A125" s="50"/>
      <c r="B125" s="127" t="s">
        <v>66</v>
      </c>
      <c r="C125" s="128" t="s">
        <v>22</v>
      </c>
      <c r="D125" s="129">
        <f>SUM(D126:D138)</f>
        <v>0</v>
      </c>
      <c r="E125" s="129">
        <f>SUM(E126:E138)</f>
        <v>0</v>
      </c>
      <c r="F125" s="129">
        <f>SUM(F126:F138)</f>
        <v>0</v>
      </c>
      <c r="G125" s="129">
        <f>SUM(G126:G138)</f>
        <v>0</v>
      </c>
      <c r="H125" s="129">
        <f>SUM(H126:H138)</f>
        <v>0</v>
      </c>
      <c r="I125" s="129"/>
      <c r="J125" s="129"/>
      <c r="K125" s="129"/>
      <c r="L125" s="129"/>
      <c r="M125" s="129"/>
      <c r="N125" s="129">
        <f>SUM(N126:N138)</f>
        <v>0</v>
      </c>
      <c r="O125" s="129">
        <f>SUM(O126:O138)</f>
        <v>0</v>
      </c>
      <c r="P125" s="129">
        <f>SUM(P126:P138)</f>
        <v>0</v>
      </c>
      <c r="Q125" s="129"/>
      <c r="R125" s="129"/>
      <c r="S125" s="129">
        <f aca="true" t="shared" si="44" ref="S125:AB125">SUM(S126:S138)</f>
        <v>0</v>
      </c>
      <c r="T125" s="129">
        <f t="shared" si="44"/>
        <v>0</v>
      </c>
      <c r="U125" s="129">
        <f t="shared" si="44"/>
        <v>0</v>
      </c>
      <c r="V125" s="129">
        <f t="shared" si="44"/>
        <v>0</v>
      </c>
      <c r="W125" s="129">
        <f t="shared" si="44"/>
        <v>0</v>
      </c>
      <c r="X125" s="129">
        <f t="shared" si="44"/>
        <v>0</v>
      </c>
      <c r="Y125" s="100">
        <f t="shared" si="44"/>
        <v>0</v>
      </c>
      <c r="Z125" s="101">
        <f t="shared" si="44"/>
        <v>0</v>
      </c>
      <c r="AA125" s="129">
        <f t="shared" si="44"/>
        <v>0</v>
      </c>
      <c r="AB125" s="129">
        <f t="shared" si="44"/>
        <v>0</v>
      </c>
      <c r="AC125" s="129">
        <f>SUM(AC126+AC135)</f>
        <v>459450</v>
      </c>
      <c r="AD125" s="129">
        <f aca="true" t="shared" si="45" ref="AD125:AK125">SUM(AD126+AD135)</f>
        <v>459450</v>
      </c>
      <c r="AE125" s="129">
        <f t="shared" si="45"/>
        <v>0</v>
      </c>
      <c r="AF125" s="129">
        <f t="shared" si="45"/>
        <v>0</v>
      </c>
      <c r="AG125" s="129">
        <f t="shared" si="45"/>
        <v>0</v>
      </c>
      <c r="AH125" s="129">
        <f t="shared" si="45"/>
        <v>0</v>
      </c>
      <c r="AI125" s="129">
        <f t="shared" si="45"/>
        <v>0</v>
      </c>
      <c r="AJ125" s="129">
        <f t="shared" si="45"/>
        <v>0</v>
      </c>
      <c r="AK125" s="129">
        <f t="shared" si="45"/>
        <v>459450</v>
      </c>
      <c r="AL125" s="129">
        <f>SUM(AL126+AL135)</f>
        <v>459450</v>
      </c>
      <c r="AM125" s="129">
        <f>SUM(AM126+AM135)</f>
        <v>0</v>
      </c>
      <c r="AN125" s="129">
        <f>SUM(AN126+AN135)</f>
        <v>0</v>
      </c>
      <c r="AO125" s="71"/>
    </row>
    <row r="126" spans="1:41" s="121" customFormat="1" ht="17.25" customHeight="1" hidden="1">
      <c r="A126" s="117"/>
      <c r="B126" s="182" t="s">
        <v>131</v>
      </c>
      <c r="C126" s="183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9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>
        <f>SUM(AC127+AC130+AC131+AC132+AC133+AC134)</f>
        <v>459450</v>
      </c>
      <c r="AD126" s="118">
        <f aca="true" t="shared" si="46" ref="AD126:AK126">SUM(AD127+AD130+AD131+AD132+AD133+AD134)</f>
        <v>459450</v>
      </c>
      <c r="AE126" s="118">
        <f t="shared" si="46"/>
        <v>0</v>
      </c>
      <c r="AF126" s="118">
        <f t="shared" si="46"/>
        <v>0</v>
      </c>
      <c r="AG126" s="118">
        <f t="shared" si="46"/>
        <v>0</v>
      </c>
      <c r="AH126" s="118">
        <f t="shared" si="46"/>
        <v>0</v>
      </c>
      <c r="AI126" s="118">
        <f t="shared" si="46"/>
        <v>0</v>
      </c>
      <c r="AJ126" s="118">
        <f t="shared" si="46"/>
        <v>0</v>
      </c>
      <c r="AK126" s="118">
        <f t="shared" si="46"/>
        <v>459450</v>
      </c>
      <c r="AL126" s="118">
        <f>SUM(AL127+AL130+AL131+AL132+AL133+AL134)</f>
        <v>459450</v>
      </c>
      <c r="AM126" s="118">
        <f>SUM(AM127+AM130+AM131+AM132+AM133+AM134)</f>
        <v>0</v>
      </c>
      <c r="AN126" s="118">
        <f>SUM(AN127+AN130+AN131+AN132+AN133+AN134)</f>
        <v>0</v>
      </c>
      <c r="AO126" s="120">
        <f>SUM(AK126)</f>
        <v>459450</v>
      </c>
    </row>
    <row r="127" spans="1:41" s="155" customFormat="1" ht="20.25" customHeight="1" hidden="1">
      <c r="A127" s="153"/>
      <c r="B127" s="176" t="s">
        <v>132</v>
      </c>
      <c r="C127" s="18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>
        <f>SUM(AC128+AC129)</f>
        <v>22350</v>
      </c>
      <c r="AD127" s="154">
        <f aca="true" t="shared" si="47" ref="AD127:AK127">SUM(AD128+AD129)</f>
        <v>22350</v>
      </c>
      <c r="AE127" s="154">
        <f t="shared" si="47"/>
        <v>0</v>
      </c>
      <c r="AF127" s="154">
        <f t="shared" si="47"/>
        <v>0</v>
      </c>
      <c r="AG127" s="154">
        <f t="shared" si="47"/>
        <v>0</v>
      </c>
      <c r="AH127" s="154">
        <f t="shared" si="47"/>
        <v>0</v>
      </c>
      <c r="AI127" s="154">
        <f t="shared" si="47"/>
        <v>0</v>
      </c>
      <c r="AJ127" s="154">
        <f t="shared" si="47"/>
        <v>0</v>
      </c>
      <c r="AK127" s="154">
        <f t="shared" si="47"/>
        <v>22350</v>
      </c>
      <c r="AL127" s="154">
        <f>SUM(AL128+AL129)</f>
        <v>22350</v>
      </c>
      <c r="AM127" s="154">
        <f>SUM(AM128+AM129)</f>
        <v>0</v>
      </c>
      <c r="AN127" s="154">
        <f>SUM(AN128+AN129)</f>
        <v>0</v>
      </c>
      <c r="AO127" s="156"/>
    </row>
    <row r="128" spans="1:42" s="114" customFormat="1" ht="20.25" customHeight="1" hidden="1">
      <c r="A128" s="111"/>
      <c r="B128" s="180" t="s">
        <v>133</v>
      </c>
      <c r="C128" s="18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P128" s="115"/>
      <c r="Q128" s="115"/>
      <c r="R128" s="115"/>
      <c r="S128" s="115"/>
      <c r="T128" s="115"/>
      <c r="U128" s="112"/>
      <c r="V128" s="112"/>
      <c r="W128" s="112"/>
      <c r="X128" s="112"/>
      <c r="Y128" s="113"/>
      <c r="Z128" s="115"/>
      <c r="AA128" s="115"/>
      <c r="AB128" s="115"/>
      <c r="AC128" s="112"/>
      <c r="AD128" s="112"/>
      <c r="AE128" s="112"/>
      <c r="AF128" s="112"/>
      <c r="AG128" s="112"/>
      <c r="AH128" s="112"/>
      <c r="AI128" s="112"/>
      <c r="AJ128" s="112"/>
      <c r="AK128" s="112">
        <f>SUM(AC128-AI128+AJ128)</f>
        <v>0</v>
      </c>
      <c r="AL128" s="112"/>
      <c r="AM128" s="112"/>
      <c r="AN128" s="112"/>
      <c r="AO128" s="116"/>
      <c r="AP128" s="172">
        <f>SUM(AK128)</f>
        <v>0</v>
      </c>
    </row>
    <row r="129" spans="1:43" s="114" customFormat="1" ht="20.25" customHeight="1" hidden="1">
      <c r="A129" s="111"/>
      <c r="B129" s="180" t="s">
        <v>134</v>
      </c>
      <c r="C129" s="18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  <c r="P129" s="115"/>
      <c r="Q129" s="115"/>
      <c r="R129" s="115"/>
      <c r="S129" s="115"/>
      <c r="T129" s="115"/>
      <c r="U129" s="112"/>
      <c r="V129" s="112"/>
      <c r="W129" s="112"/>
      <c r="X129" s="112"/>
      <c r="Y129" s="113"/>
      <c r="Z129" s="115"/>
      <c r="AA129" s="115"/>
      <c r="AB129" s="115"/>
      <c r="AC129" s="112">
        <v>22350</v>
      </c>
      <c r="AD129" s="112">
        <v>22350</v>
      </c>
      <c r="AE129" s="112"/>
      <c r="AF129" s="112"/>
      <c r="AG129" s="112"/>
      <c r="AH129" s="112"/>
      <c r="AI129" s="112"/>
      <c r="AJ129" s="112"/>
      <c r="AK129" s="112">
        <f>SUM(AC129-AI129+AJ129)</f>
        <v>22350</v>
      </c>
      <c r="AL129" s="112">
        <v>22350</v>
      </c>
      <c r="AM129" s="112"/>
      <c r="AN129" s="112"/>
      <c r="AO129" s="116"/>
      <c r="AQ129" s="172">
        <f>SUM(AK129)</f>
        <v>22350</v>
      </c>
    </row>
    <row r="130" spans="1:44" s="155" customFormat="1" ht="20.25" customHeight="1" hidden="1">
      <c r="A130" s="153"/>
      <c r="B130" s="176" t="s">
        <v>135</v>
      </c>
      <c r="C130" s="177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>
        <f>SUM(AC130-AI130+AJ130)</f>
        <v>0</v>
      </c>
      <c r="AL130" s="154"/>
      <c r="AM130" s="154"/>
      <c r="AN130" s="154"/>
      <c r="AO130" s="156"/>
      <c r="AR130" s="173">
        <f>SUM(AK130)</f>
        <v>0</v>
      </c>
    </row>
    <row r="131" spans="1:45" s="155" customFormat="1" ht="20.25" customHeight="1" hidden="1">
      <c r="A131" s="153"/>
      <c r="B131" s="176" t="s">
        <v>136</v>
      </c>
      <c r="C131" s="177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>
        <v>437100</v>
      </c>
      <c r="AD131" s="154">
        <v>437100</v>
      </c>
      <c r="AE131" s="154"/>
      <c r="AF131" s="154"/>
      <c r="AG131" s="154"/>
      <c r="AH131" s="154"/>
      <c r="AI131" s="154"/>
      <c r="AJ131" s="154"/>
      <c r="AK131" s="154">
        <f>SUM(AC131-AI131+AJ131)</f>
        <v>437100</v>
      </c>
      <c r="AL131" s="154">
        <v>437100</v>
      </c>
      <c r="AM131" s="154"/>
      <c r="AN131" s="154"/>
      <c r="AO131" s="156"/>
      <c r="AS131" s="173">
        <f>SUM(AK131)</f>
        <v>437100</v>
      </c>
    </row>
    <row r="132" spans="1:46" s="155" customFormat="1" ht="38.25" customHeight="1" hidden="1">
      <c r="A132" s="153"/>
      <c r="B132" s="176" t="s">
        <v>137</v>
      </c>
      <c r="C132" s="177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>
        <f>SUM(AC132-AI132+AJ132)</f>
        <v>0</v>
      </c>
      <c r="AL132" s="154"/>
      <c r="AM132" s="154"/>
      <c r="AN132" s="154"/>
      <c r="AO132" s="156"/>
      <c r="AT132" s="173">
        <f>SUM(AK132)</f>
        <v>0</v>
      </c>
    </row>
    <row r="133" spans="1:47" s="155" customFormat="1" ht="20.25" customHeight="1" hidden="1">
      <c r="A133" s="153"/>
      <c r="B133" s="176" t="s">
        <v>138</v>
      </c>
      <c r="C133" s="177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>
        <f>SUM(AC133-AI133+AJ133)</f>
        <v>0</v>
      </c>
      <c r="AL133" s="154"/>
      <c r="AM133" s="154"/>
      <c r="AN133" s="154"/>
      <c r="AO133" s="156"/>
      <c r="AU133" s="173">
        <f>SUM(AK133)</f>
        <v>0</v>
      </c>
    </row>
    <row r="134" spans="1:48" s="155" customFormat="1" ht="20.25" customHeight="1" hidden="1">
      <c r="A134" s="153"/>
      <c r="B134" s="176" t="s">
        <v>139</v>
      </c>
      <c r="C134" s="177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>
        <f>SUM(AC134-AI134+AJ134)</f>
        <v>0</v>
      </c>
      <c r="AL134" s="154"/>
      <c r="AM134" s="154"/>
      <c r="AN134" s="154"/>
      <c r="AO134" s="156"/>
      <c r="AV134" s="173">
        <f>SUM(AK134)</f>
        <v>0</v>
      </c>
    </row>
    <row r="135" spans="1:49" s="151" customFormat="1" ht="20.25" customHeight="1" hidden="1">
      <c r="A135" s="149"/>
      <c r="B135" s="178" t="s">
        <v>140</v>
      </c>
      <c r="C135" s="179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>
        <f>SUM(AC136+AC138)</f>
        <v>0</v>
      </c>
      <c r="AD135" s="150">
        <f aca="true" t="shared" si="48" ref="AD135:AK135">SUM(AD136+AD138)</f>
        <v>0</v>
      </c>
      <c r="AE135" s="150">
        <f t="shared" si="48"/>
        <v>0</v>
      </c>
      <c r="AF135" s="150">
        <f t="shared" si="48"/>
        <v>0</v>
      </c>
      <c r="AG135" s="150">
        <f t="shared" si="48"/>
        <v>0</v>
      </c>
      <c r="AH135" s="150">
        <f t="shared" si="48"/>
        <v>0</v>
      </c>
      <c r="AI135" s="150">
        <f t="shared" si="48"/>
        <v>0</v>
      </c>
      <c r="AJ135" s="150">
        <f t="shared" si="48"/>
        <v>0</v>
      </c>
      <c r="AK135" s="150">
        <f t="shared" si="48"/>
        <v>0</v>
      </c>
      <c r="AL135" s="150">
        <f>SUM(AL136+AL138)</f>
        <v>0</v>
      </c>
      <c r="AM135" s="150">
        <f>SUM(AM136+AM138)</f>
        <v>0</v>
      </c>
      <c r="AN135" s="150">
        <f>SUM(AN136+AN138)</f>
        <v>0</v>
      </c>
      <c r="AO135" s="152"/>
      <c r="AW135" s="174">
        <f>SUM(AK135)</f>
        <v>0</v>
      </c>
    </row>
    <row r="136" spans="1:50" s="155" customFormat="1" ht="20.25" customHeight="1" hidden="1">
      <c r="A136" s="153"/>
      <c r="B136" s="176" t="s">
        <v>141</v>
      </c>
      <c r="C136" s="177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>
        <f>SUM(AC136-AI136+AJ136)</f>
        <v>0</v>
      </c>
      <c r="AL136" s="154"/>
      <c r="AM136" s="154"/>
      <c r="AN136" s="154"/>
      <c r="AO136" s="156"/>
      <c r="AX136" s="173">
        <f>SUM(AK136)</f>
        <v>0</v>
      </c>
    </row>
    <row r="137" spans="1:51" s="114" customFormat="1" ht="48.75" customHeight="1" hidden="1">
      <c r="A137" s="111"/>
      <c r="B137" s="180" t="s">
        <v>142</v>
      </c>
      <c r="C137" s="18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P137" s="115"/>
      <c r="Q137" s="115"/>
      <c r="R137" s="115"/>
      <c r="S137" s="115"/>
      <c r="T137" s="115"/>
      <c r="U137" s="112"/>
      <c r="V137" s="112"/>
      <c r="W137" s="112"/>
      <c r="X137" s="112"/>
      <c r="Y137" s="113"/>
      <c r="Z137" s="115"/>
      <c r="AA137" s="115"/>
      <c r="AB137" s="115"/>
      <c r="AC137" s="112"/>
      <c r="AD137" s="112"/>
      <c r="AE137" s="112"/>
      <c r="AF137" s="112"/>
      <c r="AG137" s="112"/>
      <c r="AH137" s="112"/>
      <c r="AI137" s="112"/>
      <c r="AJ137" s="112"/>
      <c r="AK137" s="112">
        <f>SUM(AC137-AI137+AJ137)</f>
        <v>0</v>
      </c>
      <c r="AL137" s="112"/>
      <c r="AM137" s="112"/>
      <c r="AN137" s="112"/>
      <c r="AO137" s="116"/>
      <c r="AY137" s="172">
        <f>SUM(AK137)</f>
        <v>0</v>
      </c>
    </row>
    <row r="138" spans="1:41" s="155" customFormat="1" ht="48.75" customHeight="1" hidden="1">
      <c r="A138" s="153"/>
      <c r="B138" s="176" t="s">
        <v>143</v>
      </c>
      <c r="C138" s="177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>
        <f>SUM(AC138-AI138+AJ138)</f>
        <v>0</v>
      </c>
      <c r="AL138" s="154"/>
      <c r="AM138" s="154"/>
      <c r="AN138" s="154"/>
      <c r="AO138" s="156"/>
    </row>
    <row r="139" spans="1:41" s="56" customFormat="1" ht="22.5" customHeight="1" hidden="1">
      <c r="A139" s="50"/>
      <c r="B139" s="127" t="s">
        <v>67</v>
      </c>
      <c r="C139" s="133" t="s">
        <v>8</v>
      </c>
      <c r="D139" s="130">
        <f>SUM(D140:D152)</f>
        <v>0</v>
      </c>
      <c r="E139" s="130">
        <f>SUM(E140:E152)</f>
        <v>0</v>
      </c>
      <c r="F139" s="130">
        <f>SUM(F140:F152)</f>
        <v>0</v>
      </c>
      <c r="G139" s="130">
        <f>SUM(G140:G152)</f>
        <v>0</v>
      </c>
      <c r="H139" s="130">
        <f>SUM(H140:H152)</f>
        <v>0</v>
      </c>
      <c r="I139" s="130"/>
      <c r="J139" s="130"/>
      <c r="K139" s="130"/>
      <c r="L139" s="130"/>
      <c r="M139" s="130"/>
      <c r="N139" s="130">
        <f aca="true" t="shared" si="49" ref="N139:AB139">SUM(N140:N152)</f>
        <v>0</v>
      </c>
      <c r="O139" s="130">
        <f t="shared" si="49"/>
        <v>0</v>
      </c>
      <c r="P139" s="130">
        <f t="shared" si="49"/>
        <v>0</v>
      </c>
      <c r="Q139" s="130">
        <f t="shared" si="49"/>
        <v>0</v>
      </c>
      <c r="R139" s="130">
        <f t="shared" si="49"/>
        <v>0</v>
      </c>
      <c r="S139" s="130">
        <f t="shared" si="49"/>
        <v>0</v>
      </c>
      <c r="T139" s="130">
        <f t="shared" si="49"/>
        <v>0</v>
      </c>
      <c r="U139" s="130">
        <f t="shared" si="49"/>
        <v>0</v>
      </c>
      <c r="V139" s="130">
        <f t="shared" si="49"/>
        <v>0</v>
      </c>
      <c r="W139" s="130">
        <f t="shared" si="49"/>
        <v>0</v>
      </c>
      <c r="X139" s="130">
        <f t="shared" si="49"/>
        <v>0</v>
      </c>
      <c r="Y139" s="130">
        <f t="shared" si="49"/>
        <v>0</v>
      </c>
      <c r="Z139" s="130">
        <f t="shared" si="49"/>
        <v>0</v>
      </c>
      <c r="AA139" s="130">
        <f t="shared" si="49"/>
        <v>0</v>
      </c>
      <c r="AB139" s="130">
        <f t="shared" si="49"/>
        <v>0</v>
      </c>
      <c r="AC139" s="130">
        <f>SUM(AC140+AC149)</f>
        <v>8903000</v>
      </c>
      <c r="AD139" s="130">
        <f aca="true" t="shared" si="50" ref="AD139:AK139">SUM(AD140+AD149)</f>
        <v>8903000</v>
      </c>
      <c r="AE139" s="130">
        <f t="shared" si="50"/>
        <v>0</v>
      </c>
      <c r="AF139" s="130">
        <f t="shared" si="50"/>
        <v>0</v>
      </c>
      <c r="AG139" s="130">
        <f t="shared" si="50"/>
        <v>0</v>
      </c>
      <c r="AH139" s="130">
        <f t="shared" si="50"/>
        <v>0</v>
      </c>
      <c r="AI139" s="130">
        <f t="shared" si="50"/>
        <v>0</v>
      </c>
      <c r="AJ139" s="130">
        <f t="shared" si="50"/>
        <v>0</v>
      </c>
      <c r="AK139" s="130">
        <f t="shared" si="50"/>
        <v>8903000</v>
      </c>
      <c r="AL139" s="130">
        <f>SUM(AL140+AL149)</f>
        <v>8903000</v>
      </c>
      <c r="AM139" s="130">
        <f>SUM(AM140+AM149)</f>
        <v>0</v>
      </c>
      <c r="AN139" s="130">
        <f>SUM(AN140+AN149)</f>
        <v>0</v>
      </c>
      <c r="AO139" s="55"/>
    </row>
    <row r="140" spans="1:41" s="121" customFormat="1" ht="17.25" customHeight="1" hidden="1">
      <c r="A140" s="117"/>
      <c r="B140" s="182" t="s">
        <v>131</v>
      </c>
      <c r="C140" s="183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9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>
        <f>SUM(AC141+AC144+AC145+AC146+AC147+AC148)</f>
        <v>8893200</v>
      </c>
      <c r="AD140" s="118">
        <f aca="true" t="shared" si="51" ref="AD140:AK140">SUM(AD141+AD144+AD145+AD146+AD147+AD148)</f>
        <v>8893200</v>
      </c>
      <c r="AE140" s="118">
        <f t="shared" si="51"/>
        <v>0</v>
      </c>
      <c r="AF140" s="118">
        <f t="shared" si="51"/>
        <v>0</v>
      </c>
      <c r="AG140" s="118">
        <f t="shared" si="51"/>
        <v>0</v>
      </c>
      <c r="AH140" s="118">
        <f t="shared" si="51"/>
        <v>0</v>
      </c>
      <c r="AI140" s="118">
        <f t="shared" si="51"/>
        <v>0</v>
      </c>
      <c r="AJ140" s="118">
        <f t="shared" si="51"/>
        <v>0</v>
      </c>
      <c r="AK140" s="118">
        <f t="shared" si="51"/>
        <v>8893200</v>
      </c>
      <c r="AL140" s="118">
        <f>SUM(AL141+AL144+AL145+AL146+AL147+AL148)</f>
        <v>8893200</v>
      </c>
      <c r="AM140" s="118">
        <f>SUM(AM141+AM144+AM145+AM146+AM147+AM148)</f>
        <v>0</v>
      </c>
      <c r="AN140" s="118">
        <f>SUM(AN141+AN144+AN145+AN146+AN147+AN148)</f>
        <v>0</v>
      </c>
      <c r="AO140" s="120">
        <f>SUM(AK140)</f>
        <v>8893200</v>
      </c>
    </row>
    <row r="141" spans="1:41" s="155" customFormat="1" ht="20.25" customHeight="1" hidden="1">
      <c r="A141" s="153"/>
      <c r="B141" s="176" t="s">
        <v>132</v>
      </c>
      <c r="C141" s="18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>
        <f>SUM(AC142+AC143)</f>
        <v>8882200</v>
      </c>
      <c r="AD141" s="154">
        <f aca="true" t="shared" si="52" ref="AD141:AK141">SUM(AD142+AD143)</f>
        <v>8882200</v>
      </c>
      <c r="AE141" s="154">
        <f t="shared" si="52"/>
        <v>0</v>
      </c>
      <c r="AF141" s="154">
        <f t="shared" si="52"/>
        <v>0</v>
      </c>
      <c r="AG141" s="154">
        <f t="shared" si="52"/>
        <v>0</v>
      </c>
      <c r="AH141" s="154">
        <f t="shared" si="52"/>
        <v>0</v>
      </c>
      <c r="AI141" s="154">
        <f t="shared" si="52"/>
        <v>0</v>
      </c>
      <c r="AJ141" s="154">
        <f t="shared" si="52"/>
        <v>0</v>
      </c>
      <c r="AK141" s="154">
        <f t="shared" si="52"/>
        <v>8882200</v>
      </c>
      <c r="AL141" s="154">
        <f>SUM(AL142+AL143)</f>
        <v>8882200</v>
      </c>
      <c r="AM141" s="154">
        <f>SUM(AM142+AM143)</f>
        <v>0</v>
      </c>
      <c r="AN141" s="154">
        <f>SUM(AN142+AN143)</f>
        <v>0</v>
      </c>
      <c r="AO141" s="156"/>
    </row>
    <row r="142" spans="1:42" s="114" customFormat="1" ht="20.25" customHeight="1" hidden="1">
      <c r="A142" s="111"/>
      <c r="B142" s="180" t="s">
        <v>133</v>
      </c>
      <c r="C142" s="18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P142" s="115"/>
      <c r="Q142" s="115"/>
      <c r="R142" s="115"/>
      <c r="S142" s="115"/>
      <c r="T142" s="115"/>
      <c r="U142" s="112"/>
      <c r="V142" s="112"/>
      <c r="W142" s="112"/>
      <c r="X142" s="112"/>
      <c r="Y142" s="113"/>
      <c r="Z142" s="115"/>
      <c r="AA142" s="115"/>
      <c r="AB142" s="115"/>
      <c r="AC142" s="112">
        <v>6368870</v>
      </c>
      <c r="AD142" s="112">
        <v>6368870</v>
      </c>
      <c r="AE142" s="112"/>
      <c r="AF142" s="112"/>
      <c r="AG142" s="112"/>
      <c r="AH142" s="112"/>
      <c r="AI142" s="112"/>
      <c r="AJ142" s="112"/>
      <c r="AK142" s="112">
        <f>SUM(AC142-AI142+AJ142)</f>
        <v>6368870</v>
      </c>
      <c r="AL142" s="112">
        <v>6368870</v>
      </c>
      <c r="AM142" s="112"/>
      <c r="AN142" s="112"/>
      <c r="AO142" s="116"/>
      <c r="AP142" s="172">
        <f>SUM(AK142)</f>
        <v>6368870</v>
      </c>
    </row>
    <row r="143" spans="1:43" s="114" customFormat="1" ht="20.25" customHeight="1" hidden="1">
      <c r="A143" s="111"/>
      <c r="B143" s="180" t="s">
        <v>134</v>
      </c>
      <c r="C143" s="18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P143" s="115"/>
      <c r="Q143" s="115"/>
      <c r="R143" s="115"/>
      <c r="S143" s="115"/>
      <c r="T143" s="115"/>
      <c r="U143" s="112"/>
      <c r="V143" s="112"/>
      <c r="W143" s="112"/>
      <c r="X143" s="112"/>
      <c r="Y143" s="113"/>
      <c r="Z143" s="115"/>
      <c r="AA143" s="115"/>
      <c r="AB143" s="115"/>
      <c r="AC143" s="112">
        <v>2513330</v>
      </c>
      <c r="AD143" s="112">
        <v>2513330</v>
      </c>
      <c r="AE143" s="112"/>
      <c r="AF143" s="112"/>
      <c r="AG143" s="112"/>
      <c r="AH143" s="112"/>
      <c r="AI143" s="112"/>
      <c r="AJ143" s="112"/>
      <c r="AK143" s="112">
        <f>SUM(AC143-AI143+AJ143)</f>
        <v>2513330</v>
      </c>
      <c r="AL143" s="112">
        <v>2513330</v>
      </c>
      <c r="AM143" s="112"/>
      <c r="AN143" s="112"/>
      <c r="AO143" s="116"/>
      <c r="AQ143" s="172">
        <f>SUM(AK143)</f>
        <v>2513330</v>
      </c>
    </row>
    <row r="144" spans="1:44" s="155" customFormat="1" ht="20.25" customHeight="1" hidden="1">
      <c r="A144" s="153"/>
      <c r="B144" s="176" t="s">
        <v>135</v>
      </c>
      <c r="C144" s="177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>
        <f>SUM(AC144-AI144+AJ144)</f>
        <v>0</v>
      </c>
      <c r="AL144" s="154"/>
      <c r="AM144" s="154"/>
      <c r="AN144" s="154"/>
      <c r="AO144" s="156"/>
      <c r="AR144" s="173">
        <f>SUM(AK144)</f>
        <v>0</v>
      </c>
    </row>
    <row r="145" spans="1:45" s="155" customFormat="1" ht="20.25" customHeight="1" hidden="1">
      <c r="A145" s="153"/>
      <c r="B145" s="176" t="s">
        <v>136</v>
      </c>
      <c r="C145" s="177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>
        <v>11000</v>
      </c>
      <c r="AD145" s="154">
        <v>11000</v>
      </c>
      <c r="AE145" s="154"/>
      <c r="AF145" s="154"/>
      <c r="AG145" s="154"/>
      <c r="AH145" s="154"/>
      <c r="AI145" s="154"/>
      <c r="AJ145" s="154"/>
      <c r="AK145" s="154">
        <f>SUM(AC145-AI145+AJ145)</f>
        <v>11000</v>
      </c>
      <c r="AL145" s="154">
        <v>11000</v>
      </c>
      <c r="AM145" s="154"/>
      <c r="AN145" s="154"/>
      <c r="AO145" s="156"/>
      <c r="AS145" s="173">
        <f>SUM(AK145)</f>
        <v>11000</v>
      </c>
    </row>
    <row r="146" spans="1:46" s="155" customFormat="1" ht="38.25" customHeight="1" hidden="1">
      <c r="A146" s="153"/>
      <c r="B146" s="176" t="s">
        <v>137</v>
      </c>
      <c r="C146" s="177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>
        <f>SUM(AC146-AI146+AJ146)</f>
        <v>0</v>
      </c>
      <c r="AL146" s="154"/>
      <c r="AM146" s="154"/>
      <c r="AN146" s="154"/>
      <c r="AO146" s="156"/>
      <c r="AT146" s="173">
        <f>SUM(AK146)</f>
        <v>0</v>
      </c>
    </row>
    <row r="147" spans="1:47" s="155" customFormat="1" ht="20.25" customHeight="1" hidden="1">
      <c r="A147" s="153"/>
      <c r="B147" s="176" t="s">
        <v>138</v>
      </c>
      <c r="C147" s="177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>
        <f>SUM(AC147-AI147+AJ147)</f>
        <v>0</v>
      </c>
      <c r="AL147" s="154"/>
      <c r="AM147" s="154"/>
      <c r="AN147" s="154"/>
      <c r="AO147" s="156"/>
      <c r="AU147" s="173">
        <f>SUM(AK147)</f>
        <v>0</v>
      </c>
    </row>
    <row r="148" spans="1:48" s="155" customFormat="1" ht="20.25" customHeight="1" hidden="1">
      <c r="A148" s="153"/>
      <c r="B148" s="176" t="s">
        <v>139</v>
      </c>
      <c r="C148" s="177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>
        <f>SUM(AC148-AI148+AJ148)</f>
        <v>0</v>
      </c>
      <c r="AL148" s="154"/>
      <c r="AM148" s="154"/>
      <c r="AN148" s="154"/>
      <c r="AO148" s="156"/>
      <c r="AV148" s="173">
        <f>SUM(AK148)</f>
        <v>0</v>
      </c>
    </row>
    <row r="149" spans="1:49" s="151" customFormat="1" ht="20.25" customHeight="1" hidden="1">
      <c r="A149" s="149"/>
      <c r="B149" s="178" t="s">
        <v>140</v>
      </c>
      <c r="C149" s="179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>
        <f>SUM(AC150+AC152)</f>
        <v>9800</v>
      </c>
      <c r="AD149" s="150">
        <f aca="true" t="shared" si="53" ref="AD149:AK149">SUM(AD150+AD152)</f>
        <v>9800</v>
      </c>
      <c r="AE149" s="150">
        <f t="shared" si="53"/>
        <v>0</v>
      </c>
      <c r="AF149" s="150">
        <f t="shared" si="53"/>
        <v>0</v>
      </c>
      <c r="AG149" s="150">
        <f t="shared" si="53"/>
        <v>0</v>
      </c>
      <c r="AH149" s="150">
        <f t="shared" si="53"/>
        <v>0</v>
      </c>
      <c r="AI149" s="150">
        <f t="shared" si="53"/>
        <v>0</v>
      </c>
      <c r="AJ149" s="150">
        <f t="shared" si="53"/>
        <v>0</v>
      </c>
      <c r="AK149" s="150">
        <f t="shared" si="53"/>
        <v>9800</v>
      </c>
      <c r="AL149" s="150">
        <f>SUM(AL150+AL152)</f>
        <v>9800</v>
      </c>
      <c r="AM149" s="150">
        <f>SUM(AM150+AM152)</f>
        <v>0</v>
      </c>
      <c r="AN149" s="150">
        <f>SUM(AN150+AN152)</f>
        <v>0</v>
      </c>
      <c r="AO149" s="152"/>
      <c r="AW149" s="174">
        <f>SUM(AK149)</f>
        <v>9800</v>
      </c>
    </row>
    <row r="150" spans="1:50" s="155" customFormat="1" ht="20.25" customHeight="1" hidden="1">
      <c r="A150" s="153"/>
      <c r="B150" s="176" t="s">
        <v>141</v>
      </c>
      <c r="C150" s="177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>
        <v>9800</v>
      </c>
      <c r="AD150" s="154">
        <v>9800</v>
      </c>
      <c r="AE150" s="154"/>
      <c r="AF150" s="154"/>
      <c r="AG150" s="154"/>
      <c r="AH150" s="154"/>
      <c r="AI150" s="154"/>
      <c r="AJ150" s="154"/>
      <c r="AK150" s="154">
        <f>SUM(AC150-AI150+AJ150)</f>
        <v>9800</v>
      </c>
      <c r="AL150" s="154">
        <v>9800</v>
      </c>
      <c r="AM150" s="154"/>
      <c r="AN150" s="154"/>
      <c r="AO150" s="156"/>
      <c r="AX150" s="173">
        <f>SUM(AK150)</f>
        <v>9800</v>
      </c>
    </row>
    <row r="151" spans="1:51" s="114" customFormat="1" ht="48.75" customHeight="1" hidden="1">
      <c r="A151" s="111"/>
      <c r="B151" s="180" t="s">
        <v>142</v>
      </c>
      <c r="C151" s="18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P151" s="115"/>
      <c r="Q151" s="115"/>
      <c r="R151" s="115"/>
      <c r="S151" s="115"/>
      <c r="T151" s="115"/>
      <c r="U151" s="112"/>
      <c r="V151" s="112"/>
      <c r="W151" s="112"/>
      <c r="X151" s="112"/>
      <c r="Y151" s="113"/>
      <c r="Z151" s="115"/>
      <c r="AA151" s="115"/>
      <c r="AB151" s="115"/>
      <c r="AC151" s="112"/>
      <c r="AD151" s="112"/>
      <c r="AE151" s="112"/>
      <c r="AF151" s="112"/>
      <c r="AG151" s="112"/>
      <c r="AH151" s="112"/>
      <c r="AI151" s="112"/>
      <c r="AJ151" s="112"/>
      <c r="AK151" s="112">
        <f>SUM(AC151-AI151+AJ151)</f>
        <v>0</v>
      </c>
      <c r="AL151" s="112"/>
      <c r="AM151" s="112"/>
      <c r="AN151" s="112"/>
      <c r="AO151" s="116"/>
      <c r="AY151" s="172">
        <f>SUM(AK151)</f>
        <v>0</v>
      </c>
    </row>
    <row r="152" spans="1:41" s="155" customFormat="1" ht="48.75" customHeight="1" hidden="1">
      <c r="A152" s="153"/>
      <c r="B152" s="176" t="s">
        <v>143</v>
      </c>
      <c r="C152" s="177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>
        <f>SUM(AC152-AI152+AJ152)</f>
        <v>0</v>
      </c>
      <c r="AL152" s="154"/>
      <c r="AM152" s="154"/>
      <c r="AN152" s="154"/>
      <c r="AO152" s="156"/>
    </row>
    <row r="153" spans="1:41" s="56" customFormat="1" ht="22.5" customHeight="1" hidden="1">
      <c r="A153" s="50"/>
      <c r="B153" s="127" t="s">
        <v>68</v>
      </c>
      <c r="C153" s="133" t="s">
        <v>9</v>
      </c>
      <c r="D153" s="130" t="e">
        <f>SUM(#REF!)</f>
        <v>#REF!</v>
      </c>
      <c r="E153" s="130" t="e">
        <f>SUM(#REF!)</f>
        <v>#REF!</v>
      </c>
      <c r="F153" s="130" t="e">
        <f>SUM(#REF!)</f>
        <v>#REF!</v>
      </c>
      <c r="G153" s="130" t="e">
        <f>SUM(#REF!)</f>
        <v>#REF!</v>
      </c>
      <c r="H153" s="130" t="e">
        <f>SUM(#REF!)</f>
        <v>#REF!</v>
      </c>
      <c r="I153" s="130"/>
      <c r="J153" s="130"/>
      <c r="K153" s="130"/>
      <c r="L153" s="130"/>
      <c r="M153" s="130"/>
      <c r="N153" s="130">
        <f>SUM(N154:N166)</f>
        <v>0</v>
      </c>
      <c r="O153" s="130">
        <f>SUM(O154:O166)</f>
        <v>0</v>
      </c>
      <c r="P153" s="130">
        <f>SUM(P154:P166)</f>
        <v>0</v>
      </c>
      <c r="Q153" s="130"/>
      <c r="R153" s="130"/>
      <c r="S153" s="130">
        <f aca="true" t="shared" si="54" ref="S153:AB153">SUM(S154:S166)</f>
        <v>0</v>
      </c>
      <c r="T153" s="130">
        <f t="shared" si="54"/>
        <v>0</v>
      </c>
      <c r="U153" s="130">
        <f t="shared" si="54"/>
        <v>0</v>
      </c>
      <c r="V153" s="130">
        <f t="shared" si="54"/>
        <v>0</v>
      </c>
      <c r="W153" s="130">
        <f t="shared" si="54"/>
        <v>0</v>
      </c>
      <c r="X153" s="130">
        <f t="shared" si="54"/>
        <v>0</v>
      </c>
      <c r="Y153" s="100">
        <f t="shared" si="54"/>
        <v>0</v>
      </c>
      <c r="Z153" s="101">
        <f t="shared" si="54"/>
        <v>0</v>
      </c>
      <c r="AA153" s="130">
        <f t="shared" si="54"/>
        <v>0</v>
      </c>
      <c r="AB153" s="130">
        <f t="shared" si="54"/>
        <v>0</v>
      </c>
      <c r="AC153" s="130">
        <f>SUM(AC154+AC163)</f>
        <v>38000</v>
      </c>
      <c r="AD153" s="130">
        <f aca="true" t="shared" si="55" ref="AD153:AK153">SUM(AD154+AD163)</f>
        <v>0</v>
      </c>
      <c r="AE153" s="130">
        <f t="shared" si="55"/>
        <v>21000</v>
      </c>
      <c r="AF153" s="130">
        <f t="shared" si="55"/>
        <v>17000</v>
      </c>
      <c r="AG153" s="130">
        <f t="shared" si="55"/>
        <v>0</v>
      </c>
      <c r="AH153" s="130">
        <f t="shared" si="55"/>
        <v>0</v>
      </c>
      <c r="AI153" s="130">
        <f t="shared" si="55"/>
        <v>0</v>
      </c>
      <c r="AJ153" s="130">
        <f t="shared" si="55"/>
        <v>0</v>
      </c>
      <c r="AK153" s="130">
        <f t="shared" si="55"/>
        <v>38000</v>
      </c>
      <c r="AL153" s="130">
        <f>SUM(AL154+AL163)</f>
        <v>0</v>
      </c>
      <c r="AM153" s="130">
        <f>SUM(AM154+AM163)</f>
        <v>21000</v>
      </c>
      <c r="AN153" s="130">
        <f>SUM(AN154+AN163)</f>
        <v>17000</v>
      </c>
      <c r="AO153" s="55"/>
    </row>
    <row r="154" spans="1:41" s="121" customFormat="1" ht="17.25" customHeight="1" hidden="1">
      <c r="A154" s="117"/>
      <c r="B154" s="182" t="s">
        <v>131</v>
      </c>
      <c r="C154" s="183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9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>
        <f>SUM(AC155+AC158+AC159+AC160+AC161+AC162)</f>
        <v>38000</v>
      </c>
      <c r="AD154" s="118">
        <f aca="true" t="shared" si="56" ref="AD154:AK154">SUM(AD155+AD158+AD159+AD160+AD161+AD162)</f>
        <v>0</v>
      </c>
      <c r="AE154" s="118">
        <f t="shared" si="56"/>
        <v>21000</v>
      </c>
      <c r="AF154" s="118">
        <f t="shared" si="56"/>
        <v>17000</v>
      </c>
      <c r="AG154" s="118">
        <f t="shared" si="56"/>
        <v>0</v>
      </c>
      <c r="AH154" s="118">
        <f t="shared" si="56"/>
        <v>0</v>
      </c>
      <c r="AI154" s="118">
        <f t="shared" si="56"/>
        <v>0</v>
      </c>
      <c r="AJ154" s="118">
        <f t="shared" si="56"/>
        <v>0</v>
      </c>
      <c r="AK154" s="118">
        <f t="shared" si="56"/>
        <v>38000</v>
      </c>
      <c r="AL154" s="118">
        <f>SUM(AL155+AL158+AL159+AL160+AL161+AL162)</f>
        <v>0</v>
      </c>
      <c r="AM154" s="118">
        <f>SUM(AM155+AM158+AM159+AM160+AM161+AM162)</f>
        <v>21000</v>
      </c>
      <c r="AN154" s="118">
        <f>SUM(AN155+AN158+AN159+AN160+AN161+AN162)</f>
        <v>17000</v>
      </c>
      <c r="AO154" s="120">
        <f>SUM(AK154)</f>
        <v>38000</v>
      </c>
    </row>
    <row r="155" spans="1:41" s="155" customFormat="1" ht="20.25" customHeight="1" hidden="1">
      <c r="A155" s="153"/>
      <c r="B155" s="176" t="s">
        <v>132</v>
      </c>
      <c r="C155" s="18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>
        <f>SUM(AC156+AC157)</f>
        <v>37400</v>
      </c>
      <c r="AD155" s="154">
        <f aca="true" t="shared" si="57" ref="AD155:AK155">SUM(AD156+AD157)</f>
        <v>0</v>
      </c>
      <c r="AE155" s="154">
        <f t="shared" si="57"/>
        <v>21000</v>
      </c>
      <c r="AF155" s="154">
        <f t="shared" si="57"/>
        <v>16400</v>
      </c>
      <c r="AG155" s="154">
        <f t="shared" si="57"/>
        <v>0</v>
      </c>
      <c r="AH155" s="154">
        <f t="shared" si="57"/>
        <v>0</v>
      </c>
      <c r="AI155" s="154">
        <f t="shared" si="57"/>
        <v>0</v>
      </c>
      <c r="AJ155" s="154">
        <f t="shared" si="57"/>
        <v>0</v>
      </c>
      <c r="AK155" s="154">
        <f t="shared" si="57"/>
        <v>37400</v>
      </c>
      <c r="AL155" s="154">
        <f>SUM(AL156+AL157)</f>
        <v>0</v>
      </c>
      <c r="AM155" s="154">
        <f>SUM(AM156+AM157)</f>
        <v>21000</v>
      </c>
      <c r="AN155" s="154">
        <f>SUM(AN156+AN157)</f>
        <v>16400</v>
      </c>
      <c r="AO155" s="156"/>
    </row>
    <row r="156" spans="1:42" s="114" customFormat="1" ht="20.25" customHeight="1" hidden="1">
      <c r="A156" s="111"/>
      <c r="B156" s="180" t="s">
        <v>133</v>
      </c>
      <c r="C156" s="18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P156" s="115"/>
      <c r="Q156" s="115"/>
      <c r="R156" s="115"/>
      <c r="S156" s="115"/>
      <c r="T156" s="115"/>
      <c r="U156" s="112"/>
      <c r="V156" s="112"/>
      <c r="W156" s="112"/>
      <c r="X156" s="112"/>
      <c r="Y156" s="113"/>
      <c r="Z156" s="115"/>
      <c r="AA156" s="115"/>
      <c r="AB156" s="115"/>
      <c r="AC156" s="112">
        <v>29400</v>
      </c>
      <c r="AD156" s="112"/>
      <c r="AE156" s="112">
        <v>17000</v>
      </c>
      <c r="AF156" s="112">
        <v>12400</v>
      </c>
      <c r="AG156" s="112"/>
      <c r="AH156" s="112"/>
      <c r="AI156" s="112"/>
      <c r="AJ156" s="112"/>
      <c r="AK156" s="112">
        <f>SUM(AC156-AI156+AJ156)</f>
        <v>29400</v>
      </c>
      <c r="AL156" s="112"/>
      <c r="AM156" s="112">
        <v>17000</v>
      </c>
      <c r="AN156" s="112">
        <v>12400</v>
      </c>
      <c r="AO156" s="116"/>
      <c r="AP156" s="172">
        <f>SUM(AK156)</f>
        <v>29400</v>
      </c>
    </row>
    <row r="157" spans="1:43" s="114" customFormat="1" ht="20.25" customHeight="1" hidden="1">
      <c r="A157" s="111"/>
      <c r="B157" s="180" t="s">
        <v>134</v>
      </c>
      <c r="C157" s="18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P157" s="115"/>
      <c r="Q157" s="115"/>
      <c r="R157" s="115"/>
      <c r="S157" s="115"/>
      <c r="T157" s="115"/>
      <c r="U157" s="112"/>
      <c r="V157" s="112"/>
      <c r="W157" s="112"/>
      <c r="X157" s="112"/>
      <c r="Y157" s="113"/>
      <c r="Z157" s="115"/>
      <c r="AA157" s="115"/>
      <c r="AB157" s="115"/>
      <c r="AC157" s="112">
        <v>8000</v>
      </c>
      <c r="AD157" s="112"/>
      <c r="AE157" s="112">
        <v>4000</v>
      </c>
      <c r="AF157" s="112">
        <v>4000</v>
      </c>
      <c r="AG157" s="112"/>
      <c r="AH157" s="112"/>
      <c r="AI157" s="112"/>
      <c r="AJ157" s="112"/>
      <c r="AK157" s="112">
        <f>SUM(AC157-AI157+AJ157)</f>
        <v>8000</v>
      </c>
      <c r="AL157" s="112"/>
      <c r="AM157" s="112">
        <v>4000</v>
      </c>
      <c r="AN157" s="112">
        <v>4000</v>
      </c>
      <c r="AO157" s="116"/>
      <c r="AQ157" s="172">
        <f>SUM(AK157)</f>
        <v>8000</v>
      </c>
    </row>
    <row r="158" spans="1:44" s="155" customFormat="1" ht="20.25" customHeight="1" hidden="1">
      <c r="A158" s="153"/>
      <c r="B158" s="176" t="s">
        <v>135</v>
      </c>
      <c r="C158" s="177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>
        <v>600</v>
      </c>
      <c r="AD158" s="154"/>
      <c r="AE158" s="154"/>
      <c r="AF158" s="154">
        <v>600</v>
      </c>
      <c r="AG158" s="154"/>
      <c r="AH158" s="154"/>
      <c r="AI158" s="154"/>
      <c r="AJ158" s="154"/>
      <c r="AK158" s="154">
        <f>SUM(AC158-AI158+AJ158)</f>
        <v>600</v>
      </c>
      <c r="AL158" s="154"/>
      <c r="AM158" s="154"/>
      <c r="AN158" s="154">
        <v>600</v>
      </c>
      <c r="AO158" s="156"/>
      <c r="AR158" s="173">
        <f>SUM(AK158)</f>
        <v>600</v>
      </c>
    </row>
    <row r="159" spans="1:45" s="155" customFormat="1" ht="20.25" customHeight="1" hidden="1">
      <c r="A159" s="153"/>
      <c r="B159" s="176" t="s">
        <v>136</v>
      </c>
      <c r="C159" s="177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>
        <f>SUM(AC159-AI159+AJ159)</f>
        <v>0</v>
      </c>
      <c r="AL159" s="154"/>
      <c r="AM159" s="154"/>
      <c r="AN159" s="154"/>
      <c r="AO159" s="156"/>
      <c r="AS159" s="173">
        <f>SUM(AK159)</f>
        <v>0</v>
      </c>
    </row>
    <row r="160" spans="1:46" s="155" customFormat="1" ht="38.25" customHeight="1" hidden="1">
      <c r="A160" s="153"/>
      <c r="B160" s="176" t="s">
        <v>137</v>
      </c>
      <c r="C160" s="177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>
        <f>SUM(AC160-AI160+AJ160)</f>
        <v>0</v>
      </c>
      <c r="AL160" s="154"/>
      <c r="AM160" s="154"/>
      <c r="AN160" s="154"/>
      <c r="AO160" s="156"/>
      <c r="AT160" s="173">
        <f>SUM(AK160)</f>
        <v>0</v>
      </c>
    </row>
    <row r="161" spans="1:47" s="155" customFormat="1" ht="20.25" customHeight="1" hidden="1">
      <c r="A161" s="153"/>
      <c r="B161" s="176" t="s">
        <v>138</v>
      </c>
      <c r="C161" s="177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>
        <f>SUM(AC161-AI161+AJ161)</f>
        <v>0</v>
      </c>
      <c r="AL161" s="154"/>
      <c r="AM161" s="154"/>
      <c r="AN161" s="154"/>
      <c r="AO161" s="156"/>
      <c r="AU161" s="173">
        <f>SUM(AK161)</f>
        <v>0</v>
      </c>
    </row>
    <row r="162" spans="1:48" s="155" customFormat="1" ht="20.25" customHeight="1" hidden="1">
      <c r="A162" s="153"/>
      <c r="B162" s="176" t="s">
        <v>139</v>
      </c>
      <c r="C162" s="177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>
        <f>SUM(AC162-AI162+AJ162)</f>
        <v>0</v>
      </c>
      <c r="AL162" s="154"/>
      <c r="AM162" s="154"/>
      <c r="AN162" s="154"/>
      <c r="AO162" s="156"/>
      <c r="AV162" s="173">
        <f>SUM(AK162)</f>
        <v>0</v>
      </c>
    </row>
    <row r="163" spans="1:49" s="151" customFormat="1" ht="20.25" customHeight="1" hidden="1">
      <c r="A163" s="149"/>
      <c r="B163" s="178" t="s">
        <v>140</v>
      </c>
      <c r="C163" s="179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>
        <f>SUM(AC164+AC166)</f>
        <v>0</v>
      </c>
      <c r="AD163" s="150">
        <f aca="true" t="shared" si="58" ref="AD163:AK163">SUM(AD164+AD166)</f>
        <v>0</v>
      </c>
      <c r="AE163" s="150">
        <f t="shared" si="58"/>
        <v>0</v>
      </c>
      <c r="AF163" s="150">
        <f t="shared" si="58"/>
        <v>0</v>
      </c>
      <c r="AG163" s="150">
        <f t="shared" si="58"/>
        <v>0</v>
      </c>
      <c r="AH163" s="150">
        <f t="shared" si="58"/>
        <v>0</v>
      </c>
      <c r="AI163" s="150">
        <f t="shared" si="58"/>
        <v>0</v>
      </c>
      <c r="AJ163" s="150">
        <f t="shared" si="58"/>
        <v>0</v>
      </c>
      <c r="AK163" s="150">
        <f t="shared" si="58"/>
        <v>0</v>
      </c>
      <c r="AL163" s="150">
        <f>SUM(AL164+AL166)</f>
        <v>0</v>
      </c>
      <c r="AM163" s="150">
        <f>SUM(AM164+AM166)</f>
        <v>0</v>
      </c>
      <c r="AN163" s="150">
        <f>SUM(AN164+AN166)</f>
        <v>0</v>
      </c>
      <c r="AO163" s="152"/>
      <c r="AW163" s="174">
        <f>SUM(AK163)</f>
        <v>0</v>
      </c>
    </row>
    <row r="164" spans="1:50" s="155" customFormat="1" ht="20.25" customHeight="1" hidden="1">
      <c r="A164" s="153"/>
      <c r="B164" s="176" t="s">
        <v>141</v>
      </c>
      <c r="C164" s="177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>
        <f>SUM(AC164-AI164+AJ164)</f>
        <v>0</v>
      </c>
      <c r="AL164" s="154"/>
      <c r="AM164" s="154"/>
      <c r="AN164" s="154"/>
      <c r="AO164" s="156"/>
      <c r="AX164" s="173">
        <f>SUM(AK164)</f>
        <v>0</v>
      </c>
    </row>
    <row r="165" spans="1:51" s="114" customFormat="1" ht="48.75" customHeight="1" hidden="1">
      <c r="A165" s="111"/>
      <c r="B165" s="180" t="s">
        <v>142</v>
      </c>
      <c r="C165" s="18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P165" s="115"/>
      <c r="Q165" s="115"/>
      <c r="R165" s="115"/>
      <c r="S165" s="115"/>
      <c r="T165" s="115"/>
      <c r="U165" s="112"/>
      <c r="V165" s="112"/>
      <c r="W165" s="112"/>
      <c r="X165" s="112"/>
      <c r="Y165" s="113"/>
      <c r="Z165" s="115"/>
      <c r="AA165" s="115"/>
      <c r="AB165" s="115"/>
      <c r="AC165" s="112"/>
      <c r="AD165" s="112"/>
      <c r="AE165" s="112"/>
      <c r="AF165" s="112"/>
      <c r="AG165" s="112"/>
      <c r="AH165" s="112"/>
      <c r="AI165" s="112"/>
      <c r="AJ165" s="112"/>
      <c r="AK165" s="112">
        <f>SUM(AC165-AI165+AJ165)</f>
        <v>0</v>
      </c>
      <c r="AL165" s="112"/>
      <c r="AM165" s="112"/>
      <c r="AN165" s="112"/>
      <c r="AO165" s="116"/>
      <c r="AY165" s="172">
        <f>SUM(AK165)</f>
        <v>0</v>
      </c>
    </row>
    <row r="166" spans="1:41" s="155" customFormat="1" ht="48.75" customHeight="1" hidden="1">
      <c r="A166" s="153"/>
      <c r="B166" s="176" t="s">
        <v>143</v>
      </c>
      <c r="C166" s="177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>
        <f>SUM(AC166-AI166+AJ166)</f>
        <v>0</v>
      </c>
      <c r="AL166" s="154"/>
      <c r="AM166" s="154"/>
      <c r="AN166" s="154"/>
      <c r="AO166" s="156"/>
    </row>
    <row r="167" spans="1:41" s="56" customFormat="1" ht="22.5" customHeight="1" hidden="1">
      <c r="A167" s="50"/>
      <c r="B167" s="127" t="s">
        <v>120</v>
      </c>
      <c r="C167" s="133" t="s">
        <v>121</v>
      </c>
      <c r="D167" s="130">
        <f>SUM(D168:D180)</f>
        <v>0</v>
      </c>
      <c r="E167" s="130">
        <f>SUM(E168:E180)</f>
        <v>0</v>
      </c>
      <c r="F167" s="130">
        <f>SUM(F168:F180)</f>
        <v>0</v>
      </c>
      <c r="G167" s="130">
        <f>SUM(G168:G180)</f>
        <v>0</v>
      </c>
      <c r="H167" s="130">
        <f>SUM(H168:H180)</f>
        <v>0</v>
      </c>
      <c r="I167" s="130"/>
      <c r="J167" s="130"/>
      <c r="K167" s="130"/>
      <c r="L167" s="130"/>
      <c r="M167" s="130"/>
      <c r="N167" s="130">
        <f aca="true" t="shared" si="59" ref="N167:AB167">SUM(N168:N180)</f>
        <v>0</v>
      </c>
      <c r="O167" s="130">
        <f t="shared" si="59"/>
        <v>0</v>
      </c>
      <c r="P167" s="130">
        <f t="shared" si="59"/>
        <v>0</v>
      </c>
      <c r="Q167" s="130">
        <f t="shared" si="59"/>
        <v>0</v>
      </c>
      <c r="R167" s="130">
        <f t="shared" si="59"/>
        <v>0</v>
      </c>
      <c r="S167" s="130">
        <f t="shared" si="59"/>
        <v>0</v>
      </c>
      <c r="T167" s="130">
        <f t="shared" si="59"/>
        <v>0</v>
      </c>
      <c r="U167" s="130">
        <f t="shared" si="59"/>
        <v>0</v>
      </c>
      <c r="V167" s="130">
        <f t="shared" si="59"/>
        <v>0</v>
      </c>
      <c r="W167" s="130">
        <f t="shared" si="59"/>
        <v>0</v>
      </c>
      <c r="X167" s="130">
        <f t="shared" si="59"/>
        <v>0</v>
      </c>
      <c r="Y167" s="130">
        <f t="shared" si="59"/>
        <v>0</v>
      </c>
      <c r="Z167" s="130">
        <f t="shared" si="59"/>
        <v>0</v>
      </c>
      <c r="AA167" s="130">
        <f t="shared" si="59"/>
        <v>0</v>
      </c>
      <c r="AB167" s="130">
        <f t="shared" si="59"/>
        <v>0</v>
      </c>
      <c r="AC167" s="130">
        <f>SUM(AC168+AC177)</f>
        <v>170000</v>
      </c>
      <c r="AD167" s="130">
        <f aca="true" t="shared" si="60" ref="AD167:AK167">SUM(AD168+AD177)</f>
        <v>170000</v>
      </c>
      <c r="AE167" s="130">
        <f t="shared" si="60"/>
        <v>0</v>
      </c>
      <c r="AF167" s="130">
        <f t="shared" si="60"/>
        <v>0</v>
      </c>
      <c r="AG167" s="130">
        <f t="shared" si="60"/>
        <v>0</v>
      </c>
      <c r="AH167" s="130">
        <f t="shared" si="60"/>
        <v>0</v>
      </c>
      <c r="AI167" s="130">
        <f t="shared" si="60"/>
        <v>0</v>
      </c>
      <c r="AJ167" s="130">
        <f t="shared" si="60"/>
        <v>0</v>
      </c>
      <c r="AK167" s="130">
        <f t="shared" si="60"/>
        <v>170000</v>
      </c>
      <c r="AL167" s="130">
        <f>SUM(AL168+AL177)</f>
        <v>170000</v>
      </c>
      <c r="AM167" s="130">
        <f>SUM(AM168+AM177)</f>
        <v>0</v>
      </c>
      <c r="AN167" s="130">
        <f>SUM(AN168+AN177)</f>
        <v>0</v>
      </c>
      <c r="AO167" s="55"/>
    </row>
    <row r="168" spans="1:41" s="121" customFormat="1" ht="17.25" customHeight="1" hidden="1">
      <c r="A168" s="117"/>
      <c r="B168" s="182" t="s">
        <v>131</v>
      </c>
      <c r="C168" s="183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9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>
        <f>SUM(AC169+AC172+AC173+AC174+AC175+AC176)</f>
        <v>170000</v>
      </c>
      <c r="AD168" s="118">
        <f aca="true" t="shared" si="61" ref="AD168:AK168">SUM(AD169+AD172+AD173+AD174+AD175+AD176)</f>
        <v>170000</v>
      </c>
      <c r="AE168" s="118">
        <f t="shared" si="61"/>
        <v>0</v>
      </c>
      <c r="AF168" s="118">
        <f t="shared" si="61"/>
        <v>0</v>
      </c>
      <c r="AG168" s="118">
        <f t="shared" si="61"/>
        <v>0</v>
      </c>
      <c r="AH168" s="118">
        <f t="shared" si="61"/>
        <v>0</v>
      </c>
      <c r="AI168" s="118">
        <f t="shared" si="61"/>
        <v>0</v>
      </c>
      <c r="AJ168" s="118">
        <f t="shared" si="61"/>
        <v>0</v>
      </c>
      <c r="AK168" s="118">
        <f t="shared" si="61"/>
        <v>170000</v>
      </c>
      <c r="AL168" s="118">
        <f>SUM(AL169+AL172+AL173+AL174+AL175+AL176)</f>
        <v>170000</v>
      </c>
      <c r="AM168" s="118">
        <f>SUM(AM169+AM172+AM173+AM174+AM175+AM176)</f>
        <v>0</v>
      </c>
      <c r="AN168" s="118">
        <f>SUM(AN169+AN172+AN173+AN174+AN175+AN176)</f>
        <v>0</v>
      </c>
      <c r="AO168" s="120">
        <f>SUM(AK168)</f>
        <v>170000</v>
      </c>
    </row>
    <row r="169" spans="1:41" s="155" customFormat="1" ht="20.25" customHeight="1" hidden="1">
      <c r="A169" s="153"/>
      <c r="B169" s="176" t="s">
        <v>132</v>
      </c>
      <c r="C169" s="18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>
        <f>SUM(AC170+AC171)</f>
        <v>170000</v>
      </c>
      <c r="AD169" s="154">
        <f aca="true" t="shared" si="62" ref="AD169:AK169">SUM(AD170+AD171)</f>
        <v>170000</v>
      </c>
      <c r="AE169" s="154">
        <f t="shared" si="62"/>
        <v>0</v>
      </c>
      <c r="AF169" s="154">
        <f t="shared" si="62"/>
        <v>0</v>
      </c>
      <c r="AG169" s="154">
        <f t="shared" si="62"/>
        <v>0</v>
      </c>
      <c r="AH169" s="154">
        <f t="shared" si="62"/>
        <v>0</v>
      </c>
      <c r="AI169" s="154">
        <f t="shared" si="62"/>
        <v>0</v>
      </c>
      <c r="AJ169" s="154">
        <f t="shared" si="62"/>
        <v>0</v>
      </c>
      <c r="AK169" s="154">
        <f t="shared" si="62"/>
        <v>170000</v>
      </c>
      <c r="AL169" s="154">
        <f>SUM(AL170+AL171)</f>
        <v>170000</v>
      </c>
      <c r="AM169" s="154">
        <f>SUM(AM170+AM171)</f>
        <v>0</v>
      </c>
      <c r="AN169" s="154">
        <f>SUM(AN170+AN171)</f>
        <v>0</v>
      </c>
      <c r="AO169" s="156"/>
    </row>
    <row r="170" spans="1:42" s="114" customFormat="1" ht="20.25" customHeight="1" hidden="1">
      <c r="A170" s="111"/>
      <c r="B170" s="180" t="s">
        <v>133</v>
      </c>
      <c r="C170" s="18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3"/>
      <c r="P170" s="115"/>
      <c r="Q170" s="115"/>
      <c r="R170" s="115"/>
      <c r="S170" s="115"/>
      <c r="T170" s="115"/>
      <c r="U170" s="112"/>
      <c r="V170" s="112"/>
      <c r="W170" s="112"/>
      <c r="X170" s="112"/>
      <c r="Y170" s="113"/>
      <c r="Z170" s="115"/>
      <c r="AA170" s="115"/>
      <c r="AB170" s="115"/>
      <c r="AC170" s="112">
        <v>7500</v>
      </c>
      <c r="AD170" s="112">
        <v>7500</v>
      </c>
      <c r="AE170" s="112"/>
      <c r="AF170" s="112"/>
      <c r="AG170" s="112"/>
      <c r="AH170" s="112"/>
      <c r="AI170" s="112"/>
      <c r="AJ170" s="112"/>
      <c r="AK170" s="112">
        <f>SUM(AC170-AI170+AJ170)</f>
        <v>7500</v>
      </c>
      <c r="AL170" s="112">
        <v>7500</v>
      </c>
      <c r="AM170" s="112"/>
      <c r="AN170" s="112"/>
      <c r="AO170" s="116"/>
      <c r="AP170" s="172">
        <f>SUM(AK170)</f>
        <v>7500</v>
      </c>
    </row>
    <row r="171" spans="1:43" s="114" customFormat="1" ht="20.25" customHeight="1" hidden="1">
      <c r="A171" s="111"/>
      <c r="B171" s="180" t="s">
        <v>134</v>
      </c>
      <c r="C171" s="18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P171" s="115"/>
      <c r="Q171" s="115"/>
      <c r="R171" s="115"/>
      <c r="S171" s="115"/>
      <c r="T171" s="115"/>
      <c r="U171" s="112"/>
      <c r="V171" s="112"/>
      <c r="W171" s="112"/>
      <c r="X171" s="112"/>
      <c r="Y171" s="113"/>
      <c r="Z171" s="115"/>
      <c r="AA171" s="115"/>
      <c r="AB171" s="115"/>
      <c r="AC171" s="112">
        <v>162500</v>
      </c>
      <c r="AD171" s="112">
        <v>162500</v>
      </c>
      <c r="AE171" s="112"/>
      <c r="AF171" s="112"/>
      <c r="AG171" s="112"/>
      <c r="AH171" s="112"/>
      <c r="AI171" s="112"/>
      <c r="AJ171" s="112"/>
      <c r="AK171" s="112">
        <f>SUM(AC171-AI171+AJ171)</f>
        <v>162500</v>
      </c>
      <c r="AL171" s="112">
        <v>162500</v>
      </c>
      <c r="AM171" s="112"/>
      <c r="AN171" s="112"/>
      <c r="AO171" s="116"/>
      <c r="AQ171" s="172">
        <f>SUM(AK171)</f>
        <v>162500</v>
      </c>
    </row>
    <row r="172" spans="1:44" s="155" customFormat="1" ht="20.25" customHeight="1" hidden="1">
      <c r="A172" s="153"/>
      <c r="B172" s="176" t="s">
        <v>135</v>
      </c>
      <c r="C172" s="177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>
        <f>SUM(AC172-AI172+AJ172)</f>
        <v>0</v>
      </c>
      <c r="AL172" s="154"/>
      <c r="AM172" s="154"/>
      <c r="AN172" s="154"/>
      <c r="AO172" s="156"/>
      <c r="AR172" s="173">
        <f>SUM(AK172)</f>
        <v>0</v>
      </c>
    </row>
    <row r="173" spans="1:45" s="155" customFormat="1" ht="20.25" customHeight="1" hidden="1">
      <c r="A173" s="153"/>
      <c r="B173" s="176" t="s">
        <v>136</v>
      </c>
      <c r="C173" s="177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>
        <f>SUM(AC173-AI173+AJ173)</f>
        <v>0</v>
      </c>
      <c r="AL173" s="154"/>
      <c r="AM173" s="154"/>
      <c r="AN173" s="154"/>
      <c r="AO173" s="156"/>
      <c r="AS173" s="173">
        <f>SUM(AK173)</f>
        <v>0</v>
      </c>
    </row>
    <row r="174" spans="1:46" s="155" customFormat="1" ht="38.25" customHeight="1" hidden="1">
      <c r="A174" s="153"/>
      <c r="B174" s="176" t="s">
        <v>137</v>
      </c>
      <c r="C174" s="177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>
        <f>SUM(AC174-AI174+AJ174)</f>
        <v>0</v>
      </c>
      <c r="AL174" s="154"/>
      <c r="AM174" s="154"/>
      <c r="AN174" s="154"/>
      <c r="AO174" s="156"/>
      <c r="AT174" s="173">
        <f>SUM(AK174)</f>
        <v>0</v>
      </c>
    </row>
    <row r="175" spans="1:47" s="155" customFormat="1" ht="20.25" customHeight="1" hidden="1">
      <c r="A175" s="153"/>
      <c r="B175" s="176" t="s">
        <v>138</v>
      </c>
      <c r="C175" s="177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>
        <f>SUM(AC175-AI175+AJ175)</f>
        <v>0</v>
      </c>
      <c r="AL175" s="154"/>
      <c r="AM175" s="154"/>
      <c r="AN175" s="154"/>
      <c r="AO175" s="156"/>
      <c r="AU175" s="173">
        <f>SUM(AK175)</f>
        <v>0</v>
      </c>
    </row>
    <row r="176" spans="1:48" s="155" customFormat="1" ht="20.25" customHeight="1" hidden="1">
      <c r="A176" s="153"/>
      <c r="B176" s="176" t="s">
        <v>139</v>
      </c>
      <c r="C176" s="177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>
        <f>SUM(AC176-AI176+AJ176)</f>
        <v>0</v>
      </c>
      <c r="AL176" s="154"/>
      <c r="AM176" s="154"/>
      <c r="AN176" s="154"/>
      <c r="AO176" s="156"/>
      <c r="AV176" s="173">
        <f>SUM(AK176)</f>
        <v>0</v>
      </c>
    </row>
    <row r="177" spans="1:49" s="151" customFormat="1" ht="20.25" customHeight="1" hidden="1">
      <c r="A177" s="149"/>
      <c r="B177" s="178" t="s">
        <v>140</v>
      </c>
      <c r="C177" s="179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>
        <f>SUM(AC178+AC180)</f>
        <v>0</v>
      </c>
      <c r="AD177" s="150">
        <f aca="true" t="shared" si="63" ref="AD177:AK177">SUM(AD178+AD180)</f>
        <v>0</v>
      </c>
      <c r="AE177" s="150">
        <f t="shared" si="63"/>
        <v>0</v>
      </c>
      <c r="AF177" s="150">
        <f t="shared" si="63"/>
        <v>0</v>
      </c>
      <c r="AG177" s="150">
        <f t="shared" si="63"/>
        <v>0</v>
      </c>
      <c r="AH177" s="150">
        <f t="shared" si="63"/>
        <v>0</v>
      </c>
      <c r="AI177" s="150">
        <f t="shared" si="63"/>
        <v>0</v>
      </c>
      <c r="AJ177" s="150">
        <f t="shared" si="63"/>
        <v>0</v>
      </c>
      <c r="AK177" s="150">
        <f t="shared" si="63"/>
        <v>0</v>
      </c>
      <c r="AL177" s="150">
        <f>SUM(AL178+AL180)</f>
        <v>0</v>
      </c>
      <c r="AM177" s="150">
        <f>SUM(AM178+AM180)</f>
        <v>0</v>
      </c>
      <c r="AN177" s="150">
        <f>SUM(AN178+AN180)</f>
        <v>0</v>
      </c>
      <c r="AO177" s="152"/>
      <c r="AW177" s="174">
        <f>SUM(AK177)</f>
        <v>0</v>
      </c>
    </row>
    <row r="178" spans="1:50" s="155" customFormat="1" ht="20.25" customHeight="1" hidden="1">
      <c r="A178" s="153"/>
      <c r="B178" s="176" t="s">
        <v>141</v>
      </c>
      <c r="C178" s="177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>
        <f>SUM(AC178-AI178+AJ178)</f>
        <v>0</v>
      </c>
      <c r="AL178" s="154"/>
      <c r="AM178" s="154"/>
      <c r="AN178" s="154"/>
      <c r="AO178" s="156"/>
      <c r="AX178" s="173">
        <f>SUM(AK178)</f>
        <v>0</v>
      </c>
    </row>
    <row r="179" spans="1:51" s="114" customFormat="1" ht="48.75" customHeight="1" hidden="1">
      <c r="A179" s="111"/>
      <c r="B179" s="180" t="s">
        <v>142</v>
      </c>
      <c r="C179" s="18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P179" s="115"/>
      <c r="Q179" s="115"/>
      <c r="R179" s="115"/>
      <c r="S179" s="115"/>
      <c r="T179" s="115"/>
      <c r="U179" s="112"/>
      <c r="V179" s="112"/>
      <c r="W179" s="112"/>
      <c r="X179" s="112"/>
      <c r="Y179" s="113"/>
      <c r="Z179" s="115"/>
      <c r="AA179" s="115"/>
      <c r="AB179" s="115"/>
      <c r="AC179" s="112"/>
      <c r="AD179" s="112"/>
      <c r="AE179" s="112"/>
      <c r="AF179" s="112"/>
      <c r="AG179" s="112"/>
      <c r="AH179" s="112"/>
      <c r="AI179" s="112"/>
      <c r="AJ179" s="112"/>
      <c r="AK179" s="112">
        <f>SUM(AC179-AI179+AJ179)</f>
        <v>0</v>
      </c>
      <c r="AL179" s="112"/>
      <c r="AM179" s="112"/>
      <c r="AN179" s="112"/>
      <c r="AO179" s="116"/>
      <c r="AY179" s="172">
        <f>SUM(AK179)</f>
        <v>0</v>
      </c>
    </row>
    <row r="180" spans="1:41" s="155" customFormat="1" ht="48.75" customHeight="1" hidden="1">
      <c r="A180" s="153"/>
      <c r="B180" s="176" t="s">
        <v>143</v>
      </c>
      <c r="C180" s="177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>
        <f>SUM(AC180-AI180+AJ180)</f>
        <v>0</v>
      </c>
      <c r="AL180" s="154"/>
      <c r="AM180" s="154"/>
      <c r="AN180" s="154"/>
      <c r="AO180" s="156"/>
    </row>
    <row r="181" spans="1:41" s="35" customFormat="1" ht="42" customHeight="1" hidden="1" thickBot="1">
      <c r="A181" s="97"/>
      <c r="B181" s="185" t="s">
        <v>23</v>
      </c>
      <c r="C181" s="186"/>
      <c r="D181" s="74" t="e">
        <f>SUM(#REF!+D196)</f>
        <v>#REF!</v>
      </c>
      <c r="E181" s="74" t="e">
        <f>SUM(#REF!+E196)</f>
        <v>#REF!</v>
      </c>
      <c r="F181" s="74" t="e">
        <f>SUM(#REF!+F196)</f>
        <v>#REF!</v>
      </c>
      <c r="G181" s="74" t="e">
        <f>SUM(#REF!+G196)</f>
        <v>#REF!</v>
      </c>
      <c r="H181" s="74" t="e">
        <f>SUM(#REF!+H196)</f>
        <v>#REF!</v>
      </c>
      <c r="I181" s="74"/>
      <c r="J181" s="74"/>
      <c r="K181" s="74"/>
      <c r="L181" s="74"/>
      <c r="M181" s="74"/>
      <c r="N181" s="74" t="e">
        <f>SUM(#REF!+N196+#REF!)</f>
        <v>#REF!</v>
      </c>
      <c r="O181" s="74" t="e">
        <f>SUM(#REF!+O196+#REF!)</f>
        <v>#REF!</v>
      </c>
      <c r="P181" s="74" t="e">
        <f>SUM(#REF!+P196+#REF!)</f>
        <v>#REF!</v>
      </c>
      <c r="Q181" s="74" t="e">
        <f>SUM(#REF!+Q196+#REF!)</f>
        <v>#REF!</v>
      </c>
      <c r="R181" s="74" t="e">
        <f>SUM(#REF!+R196+#REF!)</f>
        <v>#REF!</v>
      </c>
      <c r="S181" s="74" t="e">
        <f>SUM(#REF!+S196+#REF!)</f>
        <v>#REF!</v>
      </c>
      <c r="T181" s="74" t="e">
        <f>SUM(#REF!+T196+#REF!)</f>
        <v>#REF!</v>
      </c>
      <c r="U181" s="74" t="e">
        <f>SUM(U196+#REF!+#REF!)</f>
        <v>#REF!</v>
      </c>
      <c r="V181" s="74" t="e">
        <f>SUM(V196+#REF!+#REF!)</f>
        <v>#REF!</v>
      </c>
      <c r="W181" s="74" t="e">
        <f>SUM(W196+#REF!+#REF!)</f>
        <v>#REF!</v>
      </c>
      <c r="X181" s="74" t="e">
        <f>SUM(X196+#REF!+#REF!)</f>
        <v>#REF!</v>
      </c>
      <c r="Y181" s="74" t="e">
        <f>SUM(Y196+#REF!+#REF!)</f>
        <v>#REF!</v>
      </c>
      <c r="Z181" s="74" t="e">
        <f>SUM(Z196+#REF!+#REF!)</f>
        <v>#REF!</v>
      </c>
      <c r="AA181" s="74" t="e">
        <f>SUM(AA196+#REF!+#REF!)</f>
        <v>#REF!</v>
      </c>
      <c r="AB181" s="74" t="e">
        <f>SUM(AB196+#REF!+#REF!)</f>
        <v>#REF!</v>
      </c>
      <c r="AC181" s="74">
        <f>SUM(AC182+AC196+AC210)</f>
        <v>6279861</v>
      </c>
      <c r="AD181" s="74">
        <f aca="true" t="shared" si="64" ref="AD181:AK181">SUM(AD182+AD196+AD210)</f>
        <v>177761</v>
      </c>
      <c r="AE181" s="74">
        <f t="shared" si="64"/>
        <v>0</v>
      </c>
      <c r="AF181" s="74">
        <f t="shared" si="64"/>
        <v>6102100</v>
      </c>
      <c r="AG181" s="74">
        <f t="shared" si="64"/>
        <v>0</v>
      </c>
      <c r="AH181" s="74">
        <f t="shared" si="64"/>
        <v>0</v>
      </c>
      <c r="AI181" s="74"/>
      <c r="AJ181" s="74"/>
      <c r="AK181" s="74">
        <f t="shared" si="64"/>
        <v>6279861</v>
      </c>
      <c r="AL181" s="74">
        <f>SUM(AL182+AL196+AL210)</f>
        <v>177761</v>
      </c>
      <c r="AM181" s="74">
        <f>SUM(AM182+AM196+AM210)</f>
        <v>0</v>
      </c>
      <c r="AN181" s="74">
        <f>SUM(AN182+AN196+AN210)</f>
        <v>6102100</v>
      </c>
      <c r="AO181" s="34"/>
    </row>
    <row r="182" spans="1:41" s="56" customFormat="1" ht="21" customHeight="1" hidden="1">
      <c r="A182" s="104"/>
      <c r="B182" s="104" t="s">
        <v>106</v>
      </c>
      <c r="C182" s="51" t="s">
        <v>107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70"/>
      <c r="O182" s="102"/>
      <c r="P182" s="70"/>
      <c r="Q182" s="70"/>
      <c r="R182" s="70"/>
      <c r="S182" s="70"/>
      <c r="T182" s="70"/>
      <c r="U182" s="52"/>
      <c r="V182" s="52"/>
      <c r="W182" s="52"/>
      <c r="X182" s="52"/>
      <c r="Y182" s="70"/>
      <c r="Z182" s="70"/>
      <c r="AA182" s="70"/>
      <c r="AB182" s="70"/>
      <c r="AC182" s="52">
        <f>SUM(AC183+AC192)</f>
        <v>20000</v>
      </c>
      <c r="AD182" s="52">
        <f aca="true" t="shared" si="65" ref="AD182:AK182">SUM(AD183+AD192)</f>
        <v>20000</v>
      </c>
      <c r="AE182" s="52">
        <f t="shared" si="65"/>
        <v>0</v>
      </c>
      <c r="AF182" s="52">
        <f t="shared" si="65"/>
        <v>0</v>
      </c>
      <c r="AG182" s="52">
        <f t="shared" si="65"/>
        <v>0</v>
      </c>
      <c r="AH182" s="52">
        <f t="shared" si="65"/>
        <v>0</v>
      </c>
      <c r="AI182" s="52">
        <f t="shared" si="65"/>
        <v>0</v>
      </c>
      <c r="AJ182" s="52">
        <f t="shared" si="65"/>
        <v>0</v>
      </c>
      <c r="AK182" s="52">
        <f t="shared" si="65"/>
        <v>20000</v>
      </c>
      <c r="AL182" s="52">
        <f>SUM(AL183+AL192)</f>
        <v>20000</v>
      </c>
      <c r="AM182" s="52">
        <f>SUM(AM183+AM192)</f>
        <v>0</v>
      </c>
      <c r="AN182" s="52">
        <f>SUM(AN183+AN192)</f>
        <v>0</v>
      </c>
      <c r="AO182" s="55"/>
    </row>
    <row r="183" spans="1:41" s="121" customFormat="1" ht="17.25" customHeight="1" hidden="1">
      <c r="A183" s="117"/>
      <c r="B183" s="182" t="s">
        <v>131</v>
      </c>
      <c r="C183" s="183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9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>
        <f>SUM(AC184+AC187+AC188+AC189+AC190+AC191)</f>
        <v>20000</v>
      </c>
      <c r="AD183" s="118">
        <f aca="true" t="shared" si="66" ref="AD183:AK183">SUM(AD184+AD187+AD188+AD189+AD190+AD191)</f>
        <v>20000</v>
      </c>
      <c r="AE183" s="118">
        <f t="shared" si="66"/>
        <v>0</v>
      </c>
      <c r="AF183" s="118">
        <f t="shared" si="66"/>
        <v>0</v>
      </c>
      <c r="AG183" s="118">
        <f t="shared" si="66"/>
        <v>0</v>
      </c>
      <c r="AH183" s="118">
        <f t="shared" si="66"/>
        <v>0</v>
      </c>
      <c r="AI183" s="118">
        <f t="shared" si="66"/>
        <v>0</v>
      </c>
      <c r="AJ183" s="118">
        <f t="shared" si="66"/>
        <v>0</v>
      </c>
      <c r="AK183" s="118">
        <f t="shared" si="66"/>
        <v>20000</v>
      </c>
      <c r="AL183" s="118">
        <f>SUM(AL184+AL187+AL188+AL189+AL190+AL191)</f>
        <v>20000</v>
      </c>
      <c r="AM183" s="118">
        <f>SUM(AM184+AM187+AM188+AM189+AM190+AM191)</f>
        <v>0</v>
      </c>
      <c r="AN183" s="118">
        <f>SUM(AN184+AN187+AN188+AN189+AN190+AN191)</f>
        <v>0</v>
      </c>
      <c r="AO183" s="120">
        <f>SUM(AK183)</f>
        <v>20000</v>
      </c>
    </row>
    <row r="184" spans="1:41" s="155" customFormat="1" ht="20.25" customHeight="1" hidden="1">
      <c r="A184" s="153"/>
      <c r="B184" s="176" t="s">
        <v>132</v>
      </c>
      <c r="C184" s="18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>
        <f>SUM(AC185+AC186)</f>
        <v>20000</v>
      </c>
      <c r="AD184" s="154">
        <f aca="true" t="shared" si="67" ref="AD184:AK184">SUM(AD185+AD186)</f>
        <v>20000</v>
      </c>
      <c r="AE184" s="154">
        <f t="shared" si="67"/>
        <v>0</v>
      </c>
      <c r="AF184" s="154">
        <f t="shared" si="67"/>
        <v>0</v>
      </c>
      <c r="AG184" s="154">
        <f t="shared" si="67"/>
        <v>0</v>
      </c>
      <c r="AH184" s="154">
        <f t="shared" si="67"/>
        <v>0</v>
      </c>
      <c r="AI184" s="154">
        <f t="shared" si="67"/>
        <v>0</v>
      </c>
      <c r="AJ184" s="154">
        <f t="shared" si="67"/>
        <v>0</v>
      </c>
      <c r="AK184" s="154">
        <f t="shared" si="67"/>
        <v>20000</v>
      </c>
      <c r="AL184" s="154">
        <f>SUM(AL185+AL186)</f>
        <v>20000</v>
      </c>
      <c r="AM184" s="154">
        <f>SUM(AM185+AM186)</f>
        <v>0</v>
      </c>
      <c r="AN184" s="154">
        <f>SUM(AN185+AN186)</f>
        <v>0</v>
      </c>
      <c r="AO184" s="156"/>
    </row>
    <row r="185" spans="1:42" s="114" customFormat="1" ht="20.25" customHeight="1" hidden="1">
      <c r="A185" s="111"/>
      <c r="B185" s="180" t="s">
        <v>133</v>
      </c>
      <c r="C185" s="18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P185" s="115"/>
      <c r="Q185" s="115"/>
      <c r="R185" s="115"/>
      <c r="S185" s="115"/>
      <c r="T185" s="115"/>
      <c r="U185" s="112"/>
      <c r="V185" s="112"/>
      <c r="W185" s="112"/>
      <c r="X185" s="112"/>
      <c r="Y185" s="113"/>
      <c r="Z185" s="115"/>
      <c r="AA185" s="115"/>
      <c r="AB185" s="115"/>
      <c r="AC185" s="112"/>
      <c r="AD185" s="112"/>
      <c r="AE185" s="112"/>
      <c r="AF185" s="112"/>
      <c r="AG185" s="112"/>
      <c r="AH185" s="112"/>
      <c r="AI185" s="112"/>
      <c r="AJ185" s="112"/>
      <c r="AK185" s="112">
        <f>SUM(AC185-AI185+AJ185)</f>
        <v>0</v>
      </c>
      <c r="AL185" s="112"/>
      <c r="AM185" s="112"/>
      <c r="AN185" s="112"/>
      <c r="AO185" s="116"/>
      <c r="AP185" s="172">
        <f>SUM(AK185)</f>
        <v>0</v>
      </c>
    </row>
    <row r="186" spans="1:43" s="114" customFormat="1" ht="20.25" customHeight="1" hidden="1">
      <c r="A186" s="111"/>
      <c r="B186" s="180" t="s">
        <v>134</v>
      </c>
      <c r="C186" s="18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P186" s="115"/>
      <c r="Q186" s="115"/>
      <c r="R186" s="115"/>
      <c r="S186" s="115"/>
      <c r="T186" s="115"/>
      <c r="U186" s="112"/>
      <c r="V186" s="112"/>
      <c r="W186" s="112"/>
      <c r="X186" s="112"/>
      <c r="Y186" s="113"/>
      <c r="Z186" s="115"/>
      <c r="AA186" s="115"/>
      <c r="AB186" s="115"/>
      <c r="AC186" s="112">
        <v>20000</v>
      </c>
      <c r="AD186" s="112">
        <v>20000</v>
      </c>
      <c r="AE186" s="112"/>
      <c r="AF186" s="112"/>
      <c r="AG186" s="112"/>
      <c r="AH186" s="112"/>
      <c r="AI186" s="112"/>
      <c r="AJ186" s="112"/>
      <c r="AK186" s="112">
        <f>SUM(AC186-AI186+AJ186)</f>
        <v>20000</v>
      </c>
      <c r="AL186" s="112">
        <v>20000</v>
      </c>
      <c r="AM186" s="112"/>
      <c r="AN186" s="112"/>
      <c r="AO186" s="116"/>
      <c r="AQ186" s="172">
        <f>SUM(AK186)</f>
        <v>20000</v>
      </c>
    </row>
    <row r="187" spans="1:44" s="155" customFormat="1" ht="20.25" customHeight="1" hidden="1">
      <c r="A187" s="153"/>
      <c r="B187" s="176" t="s">
        <v>135</v>
      </c>
      <c r="C187" s="177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>
        <f>SUM(AC187-AI187+AJ187)</f>
        <v>0</v>
      </c>
      <c r="AL187" s="154"/>
      <c r="AM187" s="154"/>
      <c r="AN187" s="154"/>
      <c r="AO187" s="156"/>
      <c r="AR187" s="173">
        <f>SUM(AK187)</f>
        <v>0</v>
      </c>
    </row>
    <row r="188" spans="1:45" s="155" customFormat="1" ht="20.25" customHeight="1" hidden="1">
      <c r="A188" s="153"/>
      <c r="B188" s="176" t="s">
        <v>136</v>
      </c>
      <c r="C188" s="177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>
        <f>SUM(AC188-AI188+AJ188)</f>
        <v>0</v>
      </c>
      <c r="AL188" s="154"/>
      <c r="AM188" s="154"/>
      <c r="AN188" s="154"/>
      <c r="AO188" s="156"/>
      <c r="AS188" s="173">
        <f>SUM(AK188)</f>
        <v>0</v>
      </c>
    </row>
    <row r="189" spans="1:46" s="155" customFormat="1" ht="38.25" customHeight="1" hidden="1">
      <c r="A189" s="153"/>
      <c r="B189" s="176" t="s">
        <v>137</v>
      </c>
      <c r="C189" s="177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>
        <f>SUM(AC189-AI189+AJ189)</f>
        <v>0</v>
      </c>
      <c r="AL189" s="154"/>
      <c r="AM189" s="154"/>
      <c r="AN189" s="154"/>
      <c r="AO189" s="156"/>
      <c r="AT189" s="173">
        <f>SUM(AK189)</f>
        <v>0</v>
      </c>
    </row>
    <row r="190" spans="1:47" s="155" customFormat="1" ht="20.25" customHeight="1" hidden="1">
      <c r="A190" s="153"/>
      <c r="B190" s="176" t="s">
        <v>138</v>
      </c>
      <c r="C190" s="177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>
        <f>SUM(AC190-AI190+AJ190)</f>
        <v>0</v>
      </c>
      <c r="AL190" s="154"/>
      <c r="AM190" s="154"/>
      <c r="AN190" s="154"/>
      <c r="AO190" s="156"/>
      <c r="AU190" s="173">
        <f>SUM(AK190)</f>
        <v>0</v>
      </c>
    </row>
    <row r="191" spans="1:48" s="155" customFormat="1" ht="20.25" customHeight="1" hidden="1">
      <c r="A191" s="153"/>
      <c r="B191" s="176" t="s">
        <v>139</v>
      </c>
      <c r="C191" s="177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>
        <f>SUM(AC191-AI191+AJ191)</f>
        <v>0</v>
      </c>
      <c r="AL191" s="154"/>
      <c r="AM191" s="154"/>
      <c r="AN191" s="154"/>
      <c r="AO191" s="156"/>
      <c r="AV191" s="173">
        <f>SUM(AK191)</f>
        <v>0</v>
      </c>
    </row>
    <row r="192" spans="1:49" s="151" customFormat="1" ht="20.25" customHeight="1" hidden="1">
      <c r="A192" s="149"/>
      <c r="B192" s="178" t="s">
        <v>140</v>
      </c>
      <c r="C192" s="179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>
        <f>SUM(AC193+AC195)</f>
        <v>0</v>
      </c>
      <c r="AD192" s="150">
        <f aca="true" t="shared" si="68" ref="AD192:AK192">SUM(AD193+AD195)</f>
        <v>0</v>
      </c>
      <c r="AE192" s="150">
        <f t="shared" si="68"/>
        <v>0</v>
      </c>
      <c r="AF192" s="150">
        <f t="shared" si="68"/>
        <v>0</v>
      </c>
      <c r="AG192" s="150">
        <f t="shared" si="68"/>
        <v>0</v>
      </c>
      <c r="AH192" s="150">
        <f t="shared" si="68"/>
        <v>0</v>
      </c>
      <c r="AI192" s="150">
        <f t="shared" si="68"/>
        <v>0</v>
      </c>
      <c r="AJ192" s="150">
        <f t="shared" si="68"/>
        <v>0</v>
      </c>
      <c r="AK192" s="150">
        <f t="shared" si="68"/>
        <v>0</v>
      </c>
      <c r="AL192" s="150">
        <f>SUM(AL193+AL195)</f>
        <v>0</v>
      </c>
      <c r="AM192" s="150">
        <f>SUM(AM193+AM195)</f>
        <v>0</v>
      </c>
      <c r="AN192" s="150">
        <f>SUM(AN193+AN195)</f>
        <v>0</v>
      </c>
      <c r="AO192" s="152"/>
      <c r="AW192" s="174">
        <f>SUM(AK192)</f>
        <v>0</v>
      </c>
    </row>
    <row r="193" spans="1:50" s="155" customFormat="1" ht="20.25" customHeight="1" hidden="1">
      <c r="A193" s="153"/>
      <c r="B193" s="176" t="s">
        <v>141</v>
      </c>
      <c r="C193" s="177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>
        <f>SUM(AC193-AI193+AJ193)</f>
        <v>0</v>
      </c>
      <c r="AL193" s="154"/>
      <c r="AM193" s="154"/>
      <c r="AN193" s="154"/>
      <c r="AO193" s="156"/>
      <c r="AX193" s="173">
        <f>SUM(AK193)</f>
        <v>0</v>
      </c>
    </row>
    <row r="194" spans="1:51" s="114" customFormat="1" ht="48.75" customHeight="1" hidden="1">
      <c r="A194" s="111"/>
      <c r="B194" s="180" t="s">
        <v>142</v>
      </c>
      <c r="C194" s="18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P194" s="115"/>
      <c r="Q194" s="115"/>
      <c r="R194" s="115"/>
      <c r="S194" s="115"/>
      <c r="T194" s="115"/>
      <c r="U194" s="112"/>
      <c r="V194" s="112"/>
      <c r="W194" s="112"/>
      <c r="X194" s="112"/>
      <c r="Y194" s="113"/>
      <c r="Z194" s="115"/>
      <c r="AA194" s="115"/>
      <c r="AB194" s="115"/>
      <c r="AC194" s="112"/>
      <c r="AD194" s="112"/>
      <c r="AE194" s="112"/>
      <c r="AF194" s="112"/>
      <c r="AG194" s="112"/>
      <c r="AH194" s="112"/>
      <c r="AI194" s="112"/>
      <c r="AJ194" s="112"/>
      <c r="AK194" s="112">
        <f>SUM(AC194-AI194+AJ194)</f>
        <v>0</v>
      </c>
      <c r="AL194" s="112"/>
      <c r="AM194" s="112"/>
      <c r="AN194" s="112"/>
      <c r="AO194" s="116"/>
      <c r="AY194" s="172">
        <f>SUM(AK194)</f>
        <v>0</v>
      </c>
    </row>
    <row r="195" spans="1:41" s="155" customFormat="1" ht="48.75" customHeight="1" hidden="1">
      <c r="A195" s="153"/>
      <c r="B195" s="176" t="s">
        <v>143</v>
      </c>
      <c r="C195" s="177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>
        <f>SUM(AC195-AI195+AJ195)</f>
        <v>0</v>
      </c>
      <c r="AL195" s="154"/>
      <c r="AM195" s="154"/>
      <c r="AN195" s="154"/>
      <c r="AO195" s="156"/>
    </row>
    <row r="196" spans="1:41" s="56" customFormat="1" ht="40.5" customHeight="1" hidden="1">
      <c r="A196" s="50"/>
      <c r="B196" s="127" t="s">
        <v>69</v>
      </c>
      <c r="C196" s="133" t="s">
        <v>24</v>
      </c>
      <c r="D196" s="130">
        <f>SUM(D197:D209)</f>
        <v>0</v>
      </c>
      <c r="E196" s="130">
        <f>SUM(E197:E209)</f>
        <v>0</v>
      </c>
      <c r="F196" s="130">
        <f>SUM(F197:F209)</f>
        <v>0</v>
      </c>
      <c r="G196" s="130">
        <f>SUM(G197:G209)</f>
        <v>0</v>
      </c>
      <c r="H196" s="130">
        <f>SUM(H197:H209)</f>
        <v>0</v>
      </c>
      <c r="I196" s="130"/>
      <c r="J196" s="130"/>
      <c r="K196" s="130"/>
      <c r="L196" s="130"/>
      <c r="M196" s="130"/>
      <c r="N196" s="130">
        <f aca="true" t="shared" si="69" ref="N196:AB196">SUM(N197:N209)</f>
        <v>0</v>
      </c>
      <c r="O196" s="130">
        <f t="shared" si="69"/>
        <v>0</v>
      </c>
      <c r="P196" s="130">
        <f t="shared" si="69"/>
        <v>0</v>
      </c>
      <c r="Q196" s="130">
        <f t="shared" si="69"/>
        <v>0</v>
      </c>
      <c r="R196" s="130">
        <f t="shared" si="69"/>
        <v>0</v>
      </c>
      <c r="S196" s="130">
        <f t="shared" si="69"/>
        <v>0</v>
      </c>
      <c r="T196" s="130">
        <f t="shared" si="69"/>
        <v>0</v>
      </c>
      <c r="U196" s="130">
        <f t="shared" si="69"/>
        <v>0</v>
      </c>
      <c r="V196" s="130">
        <f t="shared" si="69"/>
        <v>0</v>
      </c>
      <c r="W196" s="130">
        <f t="shared" si="69"/>
        <v>0</v>
      </c>
      <c r="X196" s="130">
        <f t="shared" si="69"/>
        <v>0</v>
      </c>
      <c r="Y196" s="100">
        <f t="shared" si="69"/>
        <v>0</v>
      </c>
      <c r="Z196" s="101">
        <f t="shared" si="69"/>
        <v>0</v>
      </c>
      <c r="AA196" s="130">
        <f t="shared" si="69"/>
        <v>0</v>
      </c>
      <c r="AB196" s="130">
        <f t="shared" si="69"/>
        <v>0</v>
      </c>
      <c r="AC196" s="130">
        <f>SUM(AC197+AC206)</f>
        <v>6102100</v>
      </c>
      <c r="AD196" s="130">
        <f aca="true" t="shared" si="70" ref="AD196:AK196">SUM(AD197+AD206)</f>
        <v>0</v>
      </c>
      <c r="AE196" s="130">
        <f t="shared" si="70"/>
        <v>0</v>
      </c>
      <c r="AF196" s="130">
        <f t="shared" si="70"/>
        <v>6102100</v>
      </c>
      <c r="AG196" s="130">
        <f t="shared" si="70"/>
        <v>0</v>
      </c>
      <c r="AH196" s="130">
        <f t="shared" si="70"/>
        <v>0</v>
      </c>
      <c r="AI196" s="130">
        <f t="shared" si="70"/>
        <v>0</v>
      </c>
      <c r="AJ196" s="130">
        <f t="shared" si="70"/>
        <v>0</v>
      </c>
      <c r="AK196" s="130">
        <f t="shared" si="70"/>
        <v>6102100</v>
      </c>
      <c r="AL196" s="130">
        <f>SUM(AL197+AL206)</f>
        <v>0</v>
      </c>
      <c r="AM196" s="130">
        <f>SUM(AM197+AM206)</f>
        <v>0</v>
      </c>
      <c r="AN196" s="130">
        <f>SUM(AN197+AN206)</f>
        <v>6102100</v>
      </c>
      <c r="AO196" s="55"/>
    </row>
    <row r="197" spans="1:41" s="121" customFormat="1" ht="17.25" customHeight="1" hidden="1">
      <c r="A197" s="117"/>
      <c r="B197" s="182" t="s">
        <v>131</v>
      </c>
      <c r="C197" s="183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9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>
        <f>SUM(AC198+AC201+AC202+AC203+AC204+AC205)</f>
        <v>5158100</v>
      </c>
      <c r="AD197" s="118">
        <f aca="true" t="shared" si="71" ref="AD197:AK197">SUM(AD198+AD201+AD202+AD203+AD204+AD205)</f>
        <v>0</v>
      </c>
      <c r="AE197" s="118">
        <f t="shared" si="71"/>
        <v>0</v>
      </c>
      <c r="AF197" s="118">
        <f t="shared" si="71"/>
        <v>5158100</v>
      </c>
      <c r="AG197" s="118">
        <f t="shared" si="71"/>
        <v>0</v>
      </c>
      <c r="AH197" s="118">
        <f t="shared" si="71"/>
        <v>0</v>
      </c>
      <c r="AI197" s="118">
        <f t="shared" si="71"/>
        <v>0</v>
      </c>
      <c r="AJ197" s="118">
        <f t="shared" si="71"/>
        <v>0</v>
      </c>
      <c r="AK197" s="118">
        <f t="shared" si="71"/>
        <v>5158100</v>
      </c>
      <c r="AL197" s="118">
        <f>SUM(AL198+AL201+AL202+AL203+AL204+AL205)</f>
        <v>0</v>
      </c>
      <c r="AM197" s="118">
        <f>SUM(AM198+AM201+AM202+AM203+AM204+AM205)</f>
        <v>0</v>
      </c>
      <c r="AN197" s="118">
        <f>SUM(AN198+AN201+AN202+AN203+AN204+AN205)</f>
        <v>5158100</v>
      </c>
      <c r="AO197" s="120">
        <f>SUM(AK197)</f>
        <v>5158100</v>
      </c>
    </row>
    <row r="198" spans="1:41" s="155" customFormat="1" ht="20.25" customHeight="1" hidden="1">
      <c r="A198" s="153"/>
      <c r="B198" s="176" t="s">
        <v>132</v>
      </c>
      <c r="C198" s="18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>
        <f>SUM(AC199+AC200)</f>
        <v>4902800</v>
      </c>
      <c r="AD198" s="154">
        <f aca="true" t="shared" si="72" ref="AD198:AK198">SUM(AD199+AD200)</f>
        <v>0</v>
      </c>
      <c r="AE198" s="154">
        <f t="shared" si="72"/>
        <v>0</v>
      </c>
      <c r="AF198" s="154">
        <f t="shared" si="72"/>
        <v>4902800</v>
      </c>
      <c r="AG198" s="154">
        <f t="shared" si="72"/>
        <v>0</v>
      </c>
      <c r="AH198" s="154">
        <f t="shared" si="72"/>
        <v>0</v>
      </c>
      <c r="AI198" s="154">
        <f t="shared" si="72"/>
        <v>0</v>
      </c>
      <c r="AJ198" s="154">
        <f t="shared" si="72"/>
        <v>0</v>
      </c>
      <c r="AK198" s="154">
        <f t="shared" si="72"/>
        <v>4902800</v>
      </c>
      <c r="AL198" s="154">
        <f>SUM(AL199+AL200)</f>
        <v>0</v>
      </c>
      <c r="AM198" s="154">
        <f>SUM(AM199+AM200)</f>
        <v>0</v>
      </c>
      <c r="AN198" s="154">
        <f>SUM(AN199+AN200)</f>
        <v>4902800</v>
      </c>
      <c r="AO198" s="156"/>
    </row>
    <row r="199" spans="1:42" s="114" customFormat="1" ht="20.25" customHeight="1" hidden="1">
      <c r="A199" s="111"/>
      <c r="B199" s="180" t="s">
        <v>133</v>
      </c>
      <c r="C199" s="18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P199" s="115"/>
      <c r="Q199" s="115"/>
      <c r="R199" s="115"/>
      <c r="S199" s="115"/>
      <c r="T199" s="115"/>
      <c r="U199" s="112"/>
      <c r="V199" s="112"/>
      <c r="W199" s="112"/>
      <c r="X199" s="112"/>
      <c r="Y199" s="113"/>
      <c r="Z199" s="115"/>
      <c r="AA199" s="115"/>
      <c r="AB199" s="115"/>
      <c r="AC199" s="112">
        <v>4342600</v>
      </c>
      <c r="AD199" s="112"/>
      <c r="AE199" s="112"/>
      <c r="AF199" s="112">
        <v>4342600</v>
      </c>
      <c r="AG199" s="112"/>
      <c r="AH199" s="112"/>
      <c r="AI199" s="112"/>
      <c r="AJ199" s="112"/>
      <c r="AK199" s="112">
        <f>SUM(AC199-AI199+AJ199)</f>
        <v>4342600</v>
      </c>
      <c r="AL199" s="112"/>
      <c r="AM199" s="112"/>
      <c r="AN199" s="112">
        <v>4342600</v>
      </c>
      <c r="AO199" s="116"/>
      <c r="AP199" s="172">
        <f>SUM(AK199)</f>
        <v>4342600</v>
      </c>
    </row>
    <row r="200" spans="1:43" s="114" customFormat="1" ht="20.25" customHeight="1" hidden="1">
      <c r="A200" s="111"/>
      <c r="B200" s="180" t="s">
        <v>134</v>
      </c>
      <c r="C200" s="18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P200" s="115"/>
      <c r="Q200" s="115"/>
      <c r="R200" s="115"/>
      <c r="S200" s="115"/>
      <c r="T200" s="115"/>
      <c r="U200" s="112"/>
      <c r="V200" s="112"/>
      <c r="W200" s="112"/>
      <c r="X200" s="112"/>
      <c r="Y200" s="113"/>
      <c r="Z200" s="115"/>
      <c r="AA200" s="115"/>
      <c r="AB200" s="115"/>
      <c r="AC200" s="112">
        <v>560200</v>
      </c>
      <c r="AD200" s="112"/>
      <c r="AE200" s="112"/>
      <c r="AF200" s="112">
        <v>560200</v>
      </c>
      <c r="AG200" s="112"/>
      <c r="AH200" s="112"/>
      <c r="AI200" s="112"/>
      <c r="AJ200" s="112"/>
      <c r="AK200" s="112">
        <f>SUM(AC200-AI200+AJ200)</f>
        <v>560200</v>
      </c>
      <c r="AL200" s="112"/>
      <c r="AM200" s="112"/>
      <c r="AN200" s="112">
        <v>560200</v>
      </c>
      <c r="AO200" s="116"/>
      <c r="AQ200" s="172">
        <f>SUM(AK200)</f>
        <v>560200</v>
      </c>
    </row>
    <row r="201" spans="1:44" s="155" customFormat="1" ht="20.25" customHeight="1" hidden="1">
      <c r="A201" s="153"/>
      <c r="B201" s="176" t="s">
        <v>135</v>
      </c>
      <c r="C201" s="177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>
        <f>SUM(AC201-AI201+AJ201)</f>
        <v>0</v>
      </c>
      <c r="AL201" s="154"/>
      <c r="AM201" s="154"/>
      <c r="AN201" s="154"/>
      <c r="AO201" s="156"/>
      <c r="AR201" s="173">
        <f>SUM(AK201)</f>
        <v>0</v>
      </c>
    </row>
    <row r="202" spans="1:45" s="155" customFormat="1" ht="20.25" customHeight="1" hidden="1">
      <c r="A202" s="153"/>
      <c r="B202" s="176" t="s">
        <v>136</v>
      </c>
      <c r="C202" s="177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>
        <v>255300</v>
      </c>
      <c r="AD202" s="154"/>
      <c r="AE202" s="154"/>
      <c r="AF202" s="154">
        <v>255300</v>
      </c>
      <c r="AG202" s="154"/>
      <c r="AH202" s="154"/>
      <c r="AI202" s="154"/>
      <c r="AJ202" s="154"/>
      <c r="AK202" s="154">
        <f>SUM(AC202-AI202+AJ202)</f>
        <v>255300</v>
      </c>
      <c r="AL202" s="154"/>
      <c r="AM202" s="154"/>
      <c r="AN202" s="154">
        <v>255300</v>
      </c>
      <c r="AO202" s="156"/>
      <c r="AS202" s="173">
        <f>SUM(AK202)</f>
        <v>255300</v>
      </c>
    </row>
    <row r="203" spans="1:46" s="155" customFormat="1" ht="38.25" customHeight="1" hidden="1">
      <c r="A203" s="153"/>
      <c r="B203" s="176" t="s">
        <v>137</v>
      </c>
      <c r="C203" s="177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>
        <f>SUM(AC203-AI203+AJ203)</f>
        <v>0</v>
      </c>
      <c r="AL203" s="154"/>
      <c r="AM203" s="154"/>
      <c r="AN203" s="154"/>
      <c r="AO203" s="156"/>
      <c r="AT203" s="173">
        <f>SUM(AK203)</f>
        <v>0</v>
      </c>
    </row>
    <row r="204" spans="1:47" s="155" customFormat="1" ht="20.25" customHeight="1" hidden="1">
      <c r="A204" s="153"/>
      <c r="B204" s="176" t="s">
        <v>138</v>
      </c>
      <c r="C204" s="177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>
        <f>SUM(AC204-AI204+AJ204)</f>
        <v>0</v>
      </c>
      <c r="AL204" s="154"/>
      <c r="AM204" s="154"/>
      <c r="AN204" s="154"/>
      <c r="AO204" s="156"/>
      <c r="AU204" s="173">
        <f>SUM(AK204)</f>
        <v>0</v>
      </c>
    </row>
    <row r="205" spans="1:48" s="155" customFormat="1" ht="20.25" customHeight="1" hidden="1">
      <c r="A205" s="153"/>
      <c r="B205" s="176" t="s">
        <v>139</v>
      </c>
      <c r="C205" s="177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>
        <f>SUM(AC205-AI205+AJ205)</f>
        <v>0</v>
      </c>
      <c r="AL205" s="154"/>
      <c r="AM205" s="154"/>
      <c r="AN205" s="154"/>
      <c r="AO205" s="156"/>
      <c r="AV205" s="173">
        <f>SUM(AK205)</f>
        <v>0</v>
      </c>
    </row>
    <row r="206" spans="1:49" s="151" customFormat="1" ht="20.25" customHeight="1" hidden="1">
      <c r="A206" s="149"/>
      <c r="B206" s="178" t="s">
        <v>140</v>
      </c>
      <c r="C206" s="179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>
        <f>SUM(AC207+AC209)</f>
        <v>944000</v>
      </c>
      <c r="AD206" s="150">
        <f aca="true" t="shared" si="73" ref="AD206:AK206">SUM(AD207+AD209)</f>
        <v>0</v>
      </c>
      <c r="AE206" s="150">
        <f t="shared" si="73"/>
        <v>0</v>
      </c>
      <c r="AF206" s="150">
        <f t="shared" si="73"/>
        <v>944000</v>
      </c>
      <c r="AG206" s="150">
        <f t="shared" si="73"/>
        <v>0</v>
      </c>
      <c r="AH206" s="150">
        <f t="shared" si="73"/>
        <v>0</v>
      </c>
      <c r="AI206" s="150">
        <f t="shared" si="73"/>
        <v>0</v>
      </c>
      <c r="AJ206" s="150">
        <f t="shared" si="73"/>
        <v>0</v>
      </c>
      <c r="AK206" s="150">
        <f t="shared" si="73"/>
        <v>944000</v>
      </c>
      <c r="AL206" s="150">
        <f>SUM(AL207+AL209)</f>
        <v>0</v>
      </c>
      <c r="AM206" s="150">
        <f>SUM(AM207+AM209)</f>
        <v>0</v>
      </c>
      <c r="AN206" s="150">
        <f>SUM(AN207+AN209)</f>
        <v>944000</v>
      </c>
      <c r="AO206" s="152"/>
      <c r="AW206" s="174">
        <f>SUM(AK206)</f>
        <v>944000</v>
      </c>
    </row>
    <row r="207" spans="1:50" s="155" customFormat="1" ht="20.25" customHeight="1" hidden="1">
      <c r="A207" s="153"/>
      <c r="B207" s="176" t="s">
        <v>141</v>
      </c>
      <c r="C207" s="177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>
        <v>944000</v>
      </c>
      <c r="AD207" s="154"/>
      <c r="AE207" s="154"/>
      <c r="AF207" s="154">
        <v>944000</v>
      </c>
      <c r="AG207" s="154"/>
      <c r="AH207" s="154"/>
      <c r="AI207" s="154"/>
      <c r="AJ207" s="154"/>
      <c r="AK207" s="154">
        <f>SUM(AC207-AI207+AJ207)</f>
        <v>944000</v>
      </c>
      <c r="AL207" s="154"/>
      <c r="AM207" s="154"/>
      <c r="AN207" s="154">
        <v>944000</v>
      </c>
      <c r="AO207" s="156"/>
      <c r="AX207" s="173">
        <f>SUM(AK207)</f>
        <v>944000</v>
      </c>
    </row>
    <row r="208" spans="1:51" s="114" customFormat="1" ht="48.75" customHeight="1" hidden="1">
      <c r="A208" s="111"/>
      <c r="B208" s="180" t="s">
        <v>142</v>
      </c>
      <c r="C208" s="18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3"/>
      <c r="P208" s="115"/>
      <c r="Q208" s="115"/>
      <c r="R208" s="115"/>
      <c r="S208" s="115"/>
      <c r="T208" s="115"/>
      <c r="U208" s="112"/>
      <c r="V208" s="112"/>
      <c r="W208" s="112"/>
      <c r="X208" s="112"/>
      <c r="Y208" s="113"/>
      <c r="Z208" s="115"/>
      <c r="AA208" s="115"/>
      <c r="AB208" s="115"/>
      <c r="AC208" s="112"/>
      <c r="AD208" s="112"/>
      <c r="AE208" s="112"/>
      <c r="AF208" s="112"/>
      <c r="AG208" s="112"/>
      <c r="AH208" s="112"/>
      <c r="AI208" s="112"/>
      <c r="AJ208" s="112"/>
      <c r="AK208" s="112">
        <f>SUM(AC208-AI208+AJ208)</f>
        <v>0</v>
      </c>
      <c r="AL208" s="112"/>
      <c r="AM208" s="112"/>
      <c r="AN208" s="112"/>
      <c r="AO208" s="116"/>
      <c r="AY208" s="172">
        <f>SUM(AK208)</f>
        <v>0</v>
      </c>
    </row>
    <row r="209" spans="1:41" s="155" customFormat="1" ht="48.75" customHeight="1" hidden="1">
      <c r="A209" s="153"/>
      <c r="B209" s="176" t="s">
        <v>143</v>
      </c>
      <c r="C209" s="177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>
        <f>SUM(AC209-AI209+AJ209)</f>
        <v>0</v>
      </c>
      <c r="AL209" s="154"/>
      <c r="AM209" s="154"/>
      <c r="AN209" s="154"/>
      <c r="AO209" s="156"/>
    </row>
    <row r="210" spans="1:41" s="84" customFormat="1" ht="19.5" customHeight="1" hidden="1">
      <c r="A210" s="48"/>
      <c r="B210" s="127" t="s">
        <v>114</v>
      </c>
      <c r="C210" s="133" t="s">
        <v>115</v>
      </c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29"/>
      <c r="O210" s="134"/>
      <c r="P210" s="129"/>
      <c r="Q210" s="129"/>
      <c r="R210" s="129"/>
      <c r="S210" s="129"/>
      <c r="T210" s="129"/>
      <c r="U210" s="130"/>
      <c r="V210" s="130"/>
      <c r="W210" s="130"/>
      <c r="X210" s="130"/>
      <c r="Y210" s="129"/>
      <c r="Z210" s="129"/>
      <c r="AA210" s="129"/>
      <c r="AB210" s="129"/>
      <c r="AC210" s="130">
        <f>SUM(AC211+AC220)</f>
        <v>157761</v>
      </c>
      <c r="AD210" s="130">
        <f aca="true" t="shared" si="74" ref="AD210:AK210">SUM(AD211+AD220)</f>
        <v>157761</v>
      </c>
      <c r="AE210" s="130">
        <f t="shared" si="74"/>
        <v>0</v>
      </c>
      <c r="AF210" s="130">
        <f t="shared" si="74"/>
        <v>0</v>
      </c>
      <c r="AG210" s="130">
        <f t="shared" si="74"/>
        <v>0</v>
      </c>
      <c r="AH210" s="130">
        <f t="shared" si="74"/>
        <v>0</v>
      </c>
      <c r="AI210" s="130">
        <f t="shared" si="74"/>
        <v>0</v>
      </c>
      <c r="AJ210" s="130">
        <f t="shared" si="74"/>
        <v>0</v>
      </c>
      <c r="AK210" s="130">
        <f t="shared" si="74"/>
        <v>157761</v>
      </c>
      <c r="AL210" s="130">
        <f>SUM(AL211+AL220)</f>
        <v>157761</v>
      </c>
      <c r="AM210" s="130">
        <f>SUM(AM211+AM220)</f>
        <v>0</v>
      </c>
      <c r="AN210" s="130">
        <f>SUM(AN211+AN220)</f>
        <v>0</v>
      </c>
      <c r="AO210" s="57"/>
    </row>
    <row r="211" spans="1:41" s="121" customFormat="1" ht="17.25" customHeight="1" hidden="1">
      <c r="A211" s="117"/>
      <c r="B211" s="182" t="s">
        <v>131</v>
      </c>
      <c r="C211" s="183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9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>
        <f>SUM(AC212+AC215+AC216+AC217+AC218+AC219)</f>
        <v>15500</v>
      </c>
      <c r="AD211" s="118">
        <f aca="true" t="shared" si="75" ref="AD211:AK211">SUM(AD212+AD215+AD216+AD217+AD218+AD219)</f>
        <v>15500</v>
      </c>
      <c r="AE211" s="118">
        <f t="shared" si="75"/>
        <v>0</v>
      </c>
      <c r="AF211" s="118">
        <f t="shared" si="75"/>
        <v>0</v>
      </c>
      <c r="AG211" s="118">
        <f t="shared" si="75"/>
        <v>0</v>
      </c>
      <c r="AH211" s="118">
        <f t="shared" si="75"/>
        <v>0</v>
      </c>
      <c r="AI211" s="118">
        <f t="shared" si="75"/>
        <v>0</v>
      </c>
      <c r="AJ211" s="118">
        <f t="shared" si="75"/>
        <v>0</v>
      </c>
      <c r="AK211" s="118">
        <f t="shared" si="75"/>
        <v>15500</v>
      </c>
      <c r="AL211" s="118">
        <f>SUM(AL212+AL215+AL216+AL217+AL218+AL219)</f>
        <v>15500</v>
      </c>
      <c r="AM211" s="118">
        <f>SUM(AM212+AM215+AM216+AM217+AM218+AM219)</f>
        <v>0</v>
      </c>
      <c r="AN211" s="118">
        <f>SUM(AN212+AN215+AN216+AN217+AN218+AN219)</f>
        <v>0</v>
      </c>
      <c r="AO211" s="120">
        <f>SUM(AK211)</f>
        <v>15500</v>
      </c>
    </row>
    <row r="212" spans="1:41" s="155" customFormat="1" ht="20.25" customHeight="1" hidden="1">
      <c r="A212" s="153"/>
      <c r="B212" s="176" t="s">
        <v>132</v>
      </c>
      <c r="C212" s="18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>
        <f>SUM(AC213+AC214)</f>
        <v>15500</v>
      </c>
      <c r="AD212" s="154">
        <f aca="true" t="shared" si="76" ref="AD212:AK212">SUM(AD213+AD214)</f>
        <v>15500</v>
      </c>
      <c r="AE212" s="154">
        <f t="shared" si="76"/>
        <v>0</v>
      </c>
      <c r="AF212" s="154">
        <f t="shared" si="76"/>
        <v>0</v>
      </c>
      <c r="AG212" s="154">
        <f t="shared" si="76"/>
        <v>0</v>
      </c>
      <c r="AH212" s="154">
        <f t="shared" si="76"/>
        <v>0</v>
      </c>
      <c r="AI212" s="154">
        <f t="shared" si="76"/>
        <v>0</v>
      </c>
      <c r="AJ212" s="154">
        <f t="shared" si="76"/>
        <v>0</v>
      </c>
      <c r="AK212" s="154">
        <f t="shared" si="76"/>
        <v>15500</v>
      </c>
      <c r="AL212" s="154">
        <f>SUM(AL213+AL214)</f>
        <v>15500</v>
      </c>
      <c r="AM212" s="154">
        <f>SUM(AM213+AM214)</f>
        <v>0</v>
      </c>
      <c r="AN212" s="154">
        <f>SUM(AN213+AN214)</f>
        <v>0</v>
      </c>
      <c r="AO212" s="156"/>
    </row>
    <row r="213" spans="1:42" s="114" customFormat="1" ht="20.25" customHeight="1" hidden="1">
      <c r="A213" s="111"/>
      <c r="B213" s="180" t="s">
        <v>133</v>
      </c>
      <c r="C213" s="18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P213" s="115"/>
      <c r="Q213" s="115"/>
      <c r="R213" s="115"/>
      <c r="S213" s="115"/>
      <c r="T213" s="115"/>
      <c r="U213" s="112"/>
      <c r="V213" s="112"/>
      <c r="W213" s="112"/>
      <c r="X213" s="112"/>
      <c r="Y213" s="113"/>
      <c r="Z213" s="115"/>
      <c r="AA213" s="115"/>
      <c r="AB213" s="115"/>
      <c r="AC213" s="112"/>
      <c r="AD213" s="112"/>
      <c r="AE213" s="112"/>
      <c r="AF213" s="112"/>
      <c r="AG213" s="112"/>
      <c r="AH213" s="112"/>
      <c r="AI213" s="112"/>
      <c r="AJ213" s="112"/>
      <c r="AK213" s="112">
        <f>SUM(AC213-AI213+AJ213)</f>
        <v>0</v>
      </c>
      <c r="AL213" s="112"/>
      <c r="AM213" s="112"/>
      <c r="AN213" s="112"/>
      <c r="AO213" s="116"/>
      <c r="AP213" s="172">
        <f>SUM(AK213)</f>
        <v>0</v>
      </c>
    </row>
    <row r="214" spans="1:43" s="114" customFormat="1" ht="20.25" customHeight="1" hidden="1">
      <c r="A214" s="111"/>
      <c r="B214" s="180" t="s">
        <v>134</v>
      </c>
      <c r="C214" s="18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P214" s="115"/>
      <c r="Q214" s="115"/>
      <c r="R214" s="115"/>
      <c r="S214" s="115"/>
      <c r="T214" s="115"/>
      <c r="U214" s="112"/>
      <c r="V214" s="112"/>
      <c r="W214" s="112"/>
      <c r="X214" s="112"/>
      <c r="Y214" s="113"/>
      <c r="Z214" s="115"/>
      <c r="AA214" s="115"/>
      <c r="AB214" s="115"/>
      <c r="AC214" s="112">
        <v>15500</v>
      </c>
      <c r="AD214" s="112">
        <v>15500</v>
      </c>
      <c r="AE214" s="112"/>
      <c r="AF214" s="112"/>
      <c r="AG214" s="112"/>
      <c r="AH214" s="112"/>
      <c r="AI214" s="112"/>
      <c r="AJ214" s="112"/>
      <c r="AK214" s="112">
        <f>SUM(AC214-AI214+AJ214)</f>
        <v>15500</v>
      </c>
      <c r="AL214" s="112">
        <v>15500</v>
      </c>
      <c r="AM214" s="112"/>
      <c r="AN214" s="112"/>
      <c r="AO214" s="116"/>
      <c r="AQ214" s="172">
        <f>SUM(AK214)</f>
        <v>15500</v>
      </c>
    </row>
    <row r="215" spans="1:44" s="155" customFormat="1" ht="20.25" customHeight="1" hidden="1">
      <c r="A215" s="153"/>
      <c r="B215" s="176" t="s">
        <v>135</v>
      </c>
      <c r="C215" s="177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>
        <f>SUM(AC215-AI215+AJ215)</f>
        <v>0</v>
      </c>
      <c r="AL215" s="154"/>
      <c r="AM215" s="154"/>
      <c r="AN215" s="154"/>
      <c r="AO215" s="156"/>
      <c r="AR215" s="173">
        <f>SUM(AK215)</f>
        <v>0</v>
      </c>
    </row>
    <row r="216" spans="1:45" s="155" customFormat="1" ht="20.25" customHeight="1" hidden="1">
      <c r="A216" s="153"/>
      <c r="B216" s="176" t="s">
        <v>136</v>
      </c>
      <c r="C216" s="177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>
        <f>SUM(AC216-AI216+AJ216)</f>
        <v>0</v>
      </c>
      <c r="AL216" s="154"/>
      <c r="AM216" s="154"/>
      <c r="AN216" s="154"/>
      <c r="AO216" s="156"/>
      <c r="AS216" s="173">
        <f>SUM(AK216)</f>
        <v>0</v>
      </c>
    </row>
    <row r="217" spans="1:46" s="155" customFormat="1" ht="38.25" customHeight="1" hidden="1">
      <c r="A217" s="153"/>
      <c r="B217" s="176" t="s">
        <v>137</v>
      </c>
      <c r="C217" s="177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>
        <f>SUM(AC217-AI217+AJ217)</f>
        <v>0</v>
      </c>
      <c r="AL217" s="154"/>
      <c r="AM217" s="154"/>
      <c r="AN217" s="154"/>
      <c r="AO217" s="156"/>
      <c r="AT217" s="173">
        <f>SUM(AK217)</f>
        <v>0</v>
      </c>
    </row>
    <row r="218" spans="1:47" s="155" customFormat="1" ht="20.25" customHeight="1" hidden="1">
      <c r="A218" s="153"/>
      <c r="B218" s="176" t="s">
        <v>138</v>
      </c>
      <c r="C218" s="177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>
        <f>SUM(AC218-AI218+AJ218)</f>
        <v>0</v>
      </c>
      <c r="AL218" s="154"/>
      <c r="AM218" s="154"/>
      <c r="AN218" s="154"/>
      <c r="AO218" s="156"/>
      <c r="AU218" s="173">
        <f>SUM(AK218)</f>
        <v>0</v>
      </c>
    </row>
    <row r="219" spans="1:48" s="155" customFormat="1" ht="20.25" customHeight="1" hidden="1">
      <c r="A219" s="153"/>
      <c r="B219" s="176" t="s">
        <v>139</v>
      </c>
      <c r="C219" s="177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>
        <f>SUM(AC219-AI219+AJ219)</f>
        <v>0</v>
      </c>
      <c r="AL219" s="154"/>
      <c r="AM219" s="154"/>
      <c r="AN219" s="154"/>
      <c r="AO219" s="156"/>
      <c r="AV219" s="173">
        <f>SUM(AK219)</f>
        <v>0</v>
      </c>
    </row>
    <row r="220" spans="1:49" s="151" customFormat="1" ht="20.25" customHeight="1" hidden="1">
      <c r="A220" s="149"/>
      <c r="B220" s="178" t="s">
        <v>140</v>
      </c>
      <c r="C220" s="179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>
        <f>SUM(AC221+AC223)</f>
        <v>142261</v>
      </c>
      <c r="AD220" s="150">
        <f aca="true" t="shared" si="77" ref="AD220:AK220">SUM(AD221+AD223)</f>
        <v>142261</v>
      </c>
      <c r="AE220" s="150">
        <f t="shared" si="77"/>
        <v>0</v>
      </c>
      <c r="AF220" s="150">
        <f t="shared" si="77"/>
        <v>0</v>
      </c>
      <c r="AG220" s="150">
        <f t="shared" si="77"/>
        <v>0</v>
      </c>
      <c r="AH220" s="150">
        <f t="shared" si="77"/>
        <v>0</v>
      </c>
      <c r="AI220" s="150">
        <f t="shared" si="77"/>
        <v>0</v>
      </c>
      <c r="AJ220" s="150">
        <f t="shared" si="77"/>
        <v>0</v>
      </c>
      <c r="AK220" s="150">
        <f t="shared" si="77"/>
        <v>142261</v>
      </c>
      <c r="AL220" s="150">
        <f>SUM(AL221+AL223)</f>
        <v>142261</v>
      </c>
      <c r="AM220" s="150">
        <f>SUM(AM221+AM223)</f>
        <v>0</v>
      </c>
      <c r="AN220" s="150">
        <f>SUM(AN221+AN223)</f>
        <v>0</v>
      </c>
      <c r="AO220" s="152"/>
      <c r="AW220" s="174">
        <f>SUM(AK220)</f>
        <v>142261</v>
      </c>
    </row>
    <row r="221" spans="1:50" s="155" customFormat="1" ht="20.25" customHeight="1" hidden="1">
      <c r="A221" s="153"/>
      <c r="B221" s="176" t="s">
        <v>141</v>
      </c>
      <c r="C221" s="177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>
        <v>142261</v>
      </c>
      <c r="AD221" s="154">
        <v>142261</v>
      </c>
      <c r="AE221" s="154"/>
      <c r="AF221" s="154"/>
      <c r="AG221" s="154"/>
      <c r="AH221" s="154"/>
      <c r="AI221" s="154"/>
      <c r="AJ221" s="154"/>
      <c r="AK221" s="154">
        <f>SUM(AC221-AI221+AJ221)</f>
        <v>142261</v>
      </c>
      <c r="AL221" s="154">
        <v>142261</v>
      </c>
      <c r="AM221" s="154"/>
      <c r="AN221" s="154"/>
      <c r="AO221" s="156"/>
      <c r="AX221" s="173">
        <f>SUM(AK221)</f>
        <v>142261</v>
      </c>
    </row>
    <row r="222" spans="1:51" s="114" customFormat="1" ht="48.75" customHeight="1" hidden="1">
      <c r="A222" s="111"/>
      <c r="B222" s="180" t="s">
        <v>142</v>
      </c>
      <c r="C222" s="18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P222" s="115"/>
      <c r="Q222" s="115"/>
      <c r="R222" s="115"/>
      <c r="S222" s="115"/>
      <c r="T222" s="115"/>
      <c r="U222" s="112"/>
      <c r="V222" s="112"/>
      <c r="W222" s="112"/>
      <c r="X222" s="112"/>
      <c r="Y222" s="113"/>
      <c r="Z222" s="115"/>
      <c r="AA222" s="115"/>
      <c r="AB222" s="115"/>
      <c r="AC222" s="112"/>
      <c r="AD222" s="112"/>
      <c r="AE222" s="112"/>
      <c r="AF222" s="112"/>
      <c r="AG222" s="112"/>
      <c r="AH222" s="112"/>
      <c r="AI222" s="112"/>
      <c r="AJ222" s="112"/>
      <c r="AK222" s="112">
        <f>SUM(AC222-AI222+AJ222)</f>
        <v>0</v>
      </c>
      <c r="AL222" s="112"/>
      <c r="AM222" s="112"/>
      <c r="AN222" s="112"/>
      <c r="AO222" s="116"/>
      <c r="AY222" s="172">
        <f>SUM(AK222)</f>
        <v>0</v>
      </c>
    </row>
    <row r="223" spans="1:41" s="155" customFormat="1" ht="48.75" customHeight="1" hidden="1">
      <c r="A223" s="153"/>
      <c r="B223" s="176" t="s">
        <v>143</v>
      </c>
      <c r="C223" s="177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>
        <f>SUM(AC223-AI223+AJ223)</f>
        <v>0</v>
      </c>
      <c r="AL223" s="154"/>
      <c r="AM223" s="154"/>
      <c r="AN223" s="154"/>
      <c r="AO223" s="156"/>
    </row>
    <row r="224" spans="1:41" s="90" customFormat="1" ht="29.25" customHeight="1" hidden="1" thickBot="1">
      <c r="A224" s="85"/>
      <c r="B224" s="231" t="s">
        <v>59</v>
      </c>
      <c r="C224" s="228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>
        <f aca="true" t="shared" si="78" ref="N224:AB224">SUM(N225)</f>
        <v>0</v>
      </c>
      <c r="O224" s="86">
        <f t="shared" si="78"/>
        <v>0</v>
      </c>
      <c r="P224" s="86">
        <f t="shared" si="78"/>
        <v>0</v>
      </c>
      <c r="Q224" s="86"/>
      <c r="R224" s="86"/>
      <c r="S224" s="86">
        <f t="shared" si="78"/>
        <v>0</v>
      </c>
      <c r="T224" s="86">
        <f t="shared" si="78"/>
        <v>0</v>
      </c>
      <c r="U224" s="86">
        <f t="shared" si="78"/>
        <v>0</v>
      </c>
      <c r="V224" s="86">
        <f t="shared" si="78"/>
        <v>0</v>
      </c>
      <c r="W224" s="86">
        <f t="shared" si="78"/>
        <v>0</v>
      </c>
      <c r="X224" s="86">
        <f t="shared" si="78"/>
        <v>0</v>
      </c>
      <c r="Y224" s="87">
        <f t="shared" si="78"/>
        <v>0</v>
      </c>
      <c r="Z224" s="88">
        <f t="shared" si="78"/>
        <v>0</v>
      </c>
      <c r="AA224" s="86">
        <f t="shared" si="78"/>
        <v>0</v>
      </c>
      <c r="AB224" s="86">
        <f t="shared" si="78"/>
        <v>0</v>
      </c>
      <c r="AC224" s="86">
        <f aca="true" t="shared" si="79" ref="AC224:AK224">SUM(AC225+AC239)</f>
        <v>4113062</v>
      </c>
      <c r="AD224" s="86">
        <f t="shared" si="79"/>
        <v>4113062</v>
      </c>
      <c r="AE224" s="86">
        <f t="shared" si="79"/>
        <v>0</v>
      </c>
      <c r="AF224" s="86">
        <f t="shared" si="79"/>
        <v>0</v>
      </c>
      <c r="AG224" s="86">
        <f t="shared" si="79"/>
        <v>0</v>
      </c>
      <c r="AH224" s="86">
        <f t="shared" si="79"/>
        <v>0</v>
      </c>
      <c r="AI224" s="86"/>
      <c r="AJ224" s="86"/>
      <c r="AK224" s="86">
        <f t="shared" si="79"/>
        <v>4113062</v>
      </c>
      <c r="AL224" s="86">
        <f>SUM(AL225+AL239)</f>
        <v>4113062</v>
      </c>
      <c r="AM224" s="86">
        <f>SUM(AM225+AM239)</f>
        <v>0</v>
      </c>
      <c r="AN224" s="86">
        <f>SUM(AN225+AN239)</f>
        <v>0</v>
      </c>
      <c r="AO224" s="89"/>
    </row>
    <row r="225" spans="1:41" s="96" customFormat="1" ht="18.75" customHeight="1" hidden="1">
      <c r="A225" s="91"/>
      <c r="B225" s="91" t="s">
        <v>60</v>
      </c>
      <c r="C225" s="92" t="s">
        <v>61</v>
      </c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>
        <f>SUM(N226)</f>
        <v>0</v>
      </c>
      <c r="O225" s="93">
        <f>SUM(O226)</f>
        <v>0</v>
      </c>
      <c r="P225" s="93">
        <f>SUM(P226)</f>
        <v>0</v>
      </c>
      <c r="Q225" s="93"/>
      <c r="R225" s="93"/>
      <c r="S225" s="93">
        <f aca="true" t="shared" si="80" ref="S225:X225">SUM(S226)</f>
        <v>0</v>
      </c>
      <c r="T225" s="93">
        <f t="shared" si="80"/>
        <v>0</v>
      </c>
      <c r="U225" s="93">
        <f t="shared" si="80"/>
        <v>0</v>
      </c>
      <c r="V225" s="93">
        <f t="shared" si="80"/>
        <v>0</v>
      </c>
      <c r="W225" s="93">
        <f t="shared" si="80"/>
        <v>0</v>
      </c>
      <c r="X225" s="93">
        <f t="shared" si="80"/>
        <v>0</v>
      </c>
      <c r="Y225" s="94">
        <f>SUM(Y226)</f>
        <v>0</v>
      </c>
      <c r="Z225" s="95">
        <f>SUM(Z226)</f>
        <v>0</v>
      </c>
      <c r="AA225" s="93">
        <f>SUM(AA226)</f>
        <v>0</v>
      </c>
      <c r="AB225" s="93">
        <f>SUM(AB226)</f>
        <v>0</v>
      </c>
      <c r="AC225" s="93">
        <f>SUM(AC226+AC235)</f>
        <v>1500000</v>
      </c>
      <c r="AD225" s="93">
        <f aca="true" t="shared" si="81" ref="AD225:AK225">SUM(AD226+AD235)</f>
        <v>1500000</v>
      </c>
      <c r="AE225" s="93">
        <f t="shared" si="81"/>
        <v>0</v>
      </c>
      <c r="AF225" s="93">
        <f t="shared" si="81"/>
        <v>0</v>
      </c>
      <c r="AG225" s="93">
        <f t="shared" si="81"/>
        <v>0</v>
      </c>
      <c r="AH225" s="93">
        <f t="shared" si="81"/>
        <v>0</v>
      </c>
      <c r="AI225" s="93">
        <f t="shared" si="81"/>
        <v>0</v>
      </c>
      <c r="AJ225" s="93">
        <f t="shared" si="81"/>
        <v>0</v>
      </c>
      <c r="AK225" s="93">
        <f t="shared" si="81"/>
        <v>1500000</v>
      </c>
      <c r="AL225" s="93">
        <f>SUM(AL226+AL235)</f>
        <v>1500000</v>
      </c>
      <c r="AM225" s="93">
        <f>SUM(AM226+AM235)</f>
        <v>0</v>
      </c>
      <c r="AN225" s="93">
        <f>SUM(AN226+AN235)</f>
        <v>0</v>
      </c>
      <c r="AO225" s="66"/>
    </row>
    <row r="226" spans="1:41" s="121" customFormat="1" ht="17.25" customHeight="1" hidden="1">
      <c r="A226" s="117"/>
      <c r="B226" s="182" t="s">
        <v>131</v>
      </c>
      <c r="C226" s="183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9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>
        <f>SUM(AC227+AC230+AC231+AC232+AC233+AC234)</f>
        <v>1500000</v>
      </c>
      <c r="AD226" s="118">
        <f aca="true" t="shared" si="82" ref="AD226:AK226">SUM(AD227+AD230+AD231+AD232+AD233+AD234)</f>
        <v>1500000</v>
      </c>
      <c r="AE226" s="118">
        <f t="shared" si="82"/>
        <v>0</v>
      </c>
      <c r="AF226" s="118">
        <f t="shared" si="82"/>
        <v>0</v>
      </c>
      <c r="AG226" s="118">
        <f t="shared" si="82"/>
        <v>0</v>
      </c>
      <c r="AH226" s="118">
        <f t="shared" si="82"/>
        <v>0</v>
      </c>
      <c r="AI226" s="118">
        <f t="shared" si="82"/>
        <v>0</v>
      </c>
      <c r="AJ226" s="118">
        <f t="shared" si="82"/>
        <v>0</v>
      </c>
      <c r="AK226" s="118">
        <f t="shared" si="82"/>
        <v>1500000</v>
      </c>
      <c r="AL226" s="118">
        <f>SUM(AL227+AL230+AL231+AL232+AL233+AL234)</f>
        <v>1500000</v>
      </c>
      <c r="AM226" s="118">
        <f>SUM(AM227+AM230+AM231+AM232+AM233+AM234)</f>
        <v>0</v>
      </c>
      <c r="AN226" s="118">
        <f>SUM(AN227+AN230+AN231+AN232+AN233+AN234)</f>
        <v>0</v>
      </c>
      <c r="AO226" s="120">
        <f>SUM(AK226)</f>
        <v>1500000</v>
      </c>
    </row>
    <row r="227" spans="1:41" s="155" customFormat="1" ht="20.25" customHeight="1" hidden="1">
      <c r="A227" s="153"/>
      <c r="B227" s="176" t="s">
        <v>132</v>
      </c>
      <c r="C227" s="18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>
        <f>SUM(AC228+AC229)</f>
        <v>0</v>
      </c>
      <c r="AD227" s="154">
        <f aca="true" t="shared" si="83" ref="AD227:AK227">SUM(AD228+AD229)</f>
        <v>0</v>
      </c>
      <c r="AE227" s="154">
        <f t="shared" si="83"/>
        <v>0</v>
      </c>
      <c r="AF227" s="154">
        <f t="shared" si="83"/>
        <v>0</v>
      </c>
      <c r="AG227" s="154">
        <f t="shared" si="83"/>
        <v>0</v>
      </c>
      <c r="AH227" s="154">
        <f t="shared" si="83"/>
        <v>0</v>
      </c>
      <c r="AI227" s="154">
        <f t="shared" si="83"/>
        <v>0</v>
      </c>
      <c r="AJ227" s="154">
        <f t="shared" si="83"/>
        <v>0</v>
      </c>
      <c r="AK227" s="154">
        <f t="shared" si="83"/>
        <v>0</v>
      </c>
      <c r="AL227" s="154">
        <f>SUM(AL228+AL229)</f>
        <v>0</v>
      </c>
      <c r="AM227" s="154">
        <f>SUM(AM228+AM229)</f>
        <v>0</v>
      </c>
      <c r="AN227" s="154">
        <f>SUM(AN228+AN229)</f>
        <v>0</v>
      </c>
      <c r="AO227" s="156"/>
    </row>
    <row r="228" spans="1:42" s="114" customFormat="1" ht="20.25" customHeight="1" hidden="1">
      <c r="A228" s="111"/>
      <c r="B228" s="180" t="s">
        <v>133</v>
      </c>
      <c r="C228" s="18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P228" s="115"/>
      <c r="Q228" s="115"/>
      <c r="R228" s="115"/>
      <c r="S228" s="115"/>
      <c r="T228" s="115"/>
      <c r="U228" s="112"/>
      <c r="V228" s="112"/>
      <c r="W228" s="112"/>
      <c r="X228" s="112"/>
      <c r="Y228" s="113"/>
      <c r="Z228" s="115"/>
      <c r="AA228" s="115"/>
      <c r="AB228" s="115"/>
      <c r="AC228" s="112"/>
      <c r="AD228" s="112"/>
      <c r="AE228" s="112"/>
      <c r="AF228" s="112"/>
      <c r="AG228" s="112"/>
      <c r="AH228" s="112"/>
      <c r="AI228" s="112"/>
      <c r="AJ228" s="112"/>
      <c r="AK228" s="112">
        <f>SUM(AC228-AI228+AJ228)</f>
        <v>0</v>
      </c>
      <c r="AL228" s="112"/>
      <c r="AM228" s="112"/>
      <c r="AN228" s="112"/>
      <c r="AO228" s="116"/>
      <c r="AP228" s="172">
        <f>SUM(AK228)</f>
        <v>0</v>
      </c>
    </row>
    <row r="229" spans="1:43" s="114" customFormat="1" ht="20.25" customHeight="1" hidden="1">
      <c r="A229" s="111"/>
      <c r="B229" s="180" t="s">
        <v>134</v>
      </c>
      <c r="C229" s="18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P229" s="115"/>
      <c r="Q229" s="115"/>
      <c r="R229" s="115"/>
      <c r="S229" s="115"/>
      <c r="T229" s="115"/>
      <c r="U229" s="112"/>
      <c r="V229" s="112"/>
      <c r="W229" s="112"/>
      <c r="X229" s="112"/>
      <c r="Y229" s="113"/>
      <c r="Z229" s="115"/>
      <c r="AA229" s="115"/>
      <c r="AB229" s="115"/>
      <c r="AC229" s="112"/>
      <c r="AD229" s="112"/>
      <c r="AE229" s="112"/>
      <c r="AF229" s="112"/>
      <c r="AG229" s="112"/>
      <c r="AH229" s="112"/>
      <c r="AI229" s="112"/>
      <c r="AJ229" s="112"/>
      <c r="AK229" s="112">
        <f>SUM(AC229-AI229+AJ229)</f>
        <v>0</v>
      </c>
      <c r="AL229" s="112"/>
      <c r="AM229" s="112"/>
      <c r="AN229" s="112"/>
      <c r="AO229" s="116"/>
      <c r="AQ229" s="172">
        <f>SUM(AK229)</f>
        <v>0</v>
      </c>
    </row>
    <row r="230" spans="1:44" s="155" customFormat="1" ht="20.25" customHeight="1" hidden="1">
      <c r="A230" s="153"/>
      <c r="B230" s="176" t="s">
        <v>135</v>
      </c>
      <c r="C230" s="177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>
        <f>SUM(AC230-AI230+AJ230)</f>
        <v>0</v>
      </c>
      <c r="AL230" s="154"/>
      <c r="AM230" s="154"/>
      <c r="AN230" s="154"/>
      <c r="AO230" s="156"/>
      <c r="AR230" s="173">
        <f>SUM(AK230)</f>
        <v>0</v>
      </c>
    </row>
    <row r="231" spans="1:45" s="155" customFormat="1" ht="20.25" customHeight="1" hidden="1">
      <c r="A231" s="153"/>
      <c r="B231" s="176" t="s">
        <v>136</v>
      </c>
      <c r="C231" s="177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>
        <f>SUM(AC231-AI231+AJ231)</f>
        <v>0</v>
      </c>
      <c r="AL231" s="154"/>
      <c r="AM231" s="154"/>
      <c r="AN231" s="154"/>
      <c r="AO231" s="156"/>
      <c r="AS231" s="173">
        <f>SUM(AK231)</f>
        <v>0</v>
      </c>
    </row>
    <row r="232" spans="1:46" s="155" customFormat="1" ht="38.25" customHeight="1" hidden="1">
      <c r="A232" s="153"/>
      <c r="B232" s="176" t="s">
        <v>137</v>
      </c>
      <c r="C232" s="177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>
        <f>SUM(AC232-AI232+AJ232)</f>
        <v>0</v>
      </c>
      <c r="AL232" s="154"/>
      <c r="AM232" s="154"/>
      <c r="AN232" s="154"/>
      <c r="AO232" s="156"/>
      <c r="AT232" s="173">
        <f>SUM(AK232)</f>
        <v>0</v>
      </c>
    </row>
    <row r="233" spans="1:47" s="155" customFormat="1" ht="20.25" customHeight="1" hidden="1">
      <c r="A233" s="153"/>
      <c r="B233" s="176" t="s">
        <v>138</v>
      </c>
      <c r="C233" s="177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>
        <f>SUM(AC233-AI233+AJ233)</f>
        <v>0</v>
      </c>
      <c r="AL233" s="154"/>
      <c r="AM233" s="154"/>
      <c r="AN233" s="154"/>
      <c r="AO233" s="156"/>
      <c r="AU233" s="173">
        <f>SUM(AK233)</f>
        <v>0</v>
      </c>
    </row>
    <row r="234" spans="1:48" s="155" customFormat="1" ht="20.25" customHeight="1" hidden="1">
      <c r="A234" s="153"/>
      <c r="B234" s="176" t="s">
        <v>139</v>
      </c>
      <c r="C234" s="177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>
        <v>1500000</v>
      </c>
      <c r="AD234" s="154">
        <v>1500000</v>
      </c>
      <c r="AE234" s="154"/>
      <c r="AF234" s="154"/>
      <c r="AG234" s="154"/>
      <c r="AH234" s="154"/>
      <c r="AI234" s="154"/>
      <c r="AJ234" s="154"/>
      <c r="AK234" s="154">
        <f>SUM(AC234-AI234+AJ234)</f>
        <v>1500000</v>
      </c>
      <c r="AL234" s="154">
        <v>1500000</v>
      </c>
      <c r="AM234" s="154"/>
      <c r="AN234" s="154"/>
      <c r="AO234" s="156"/>
      <c r="AV234" s="173">
        <f>SUM(AK234)</f>
        <v>1500000</v>
      </c>
    </row>
    <row r="235" spans="1:49" s="151" customFormat="1" ht="20.25" customHeight="1" hidden="1">
      <c r="A235" s="149"/>
      <c r="B235" s="178" t="s">
        <v>140</v>
      </c>
      <c r="C235" s="179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>
        <f>SUM(AC236+AC238)</f>
        <v>0</v>
      </c>
      <c r="AD235" s="150">
        <f aca="true" t="shared" si="84" ref="AD235:AK235">SUM(AD236+AD238)</f>
        <v>0</v>
      </c>
      <c r="AE235" s="150">
        <f t="shared" si="84"/>
        <v>0</v>
      </c>
      <c r="AF235" s="150">
        <f t="shared" si="84"/>
        <v>0</v>
      </c>
      <c r="AG235" s="150">
        <f t="shared" si="84"/>
        <v>0</v>
      </c>
      <c r="AH235" s="150">
        <f t="shared" si="84"/>
        <v>0</v>
      </c>
      <c r="AI235" s="150">
        <f t="shared" si="84"/>
        <v>0</v>
      </c>
      <c r="AJ235" s="150">
        <f t="shared" si="84"/>
        <v>0</v>
      </c>
      <c r="AK235" s="150">
        <f t="shared" si="84"/>
        <v>0</v>
      </c>
      <c r="AL235" s="150">
        <f>SUM(AL236+AL238)</f>
        <v>0</v>
      </c>
      <c r="AM235" s="150">
        <f>SUM(AM236+AM238)</f>
        <v>0</v>
      </c>
      <c r="AN235" s="150">
        <f>SUM(AN236+AN238)</f>
        <v>0</v>
      </c>
      <c r="AO235" s="152"/>
      <c r="AW235" s="174">
        <f>SUM(AK235)</f>
        <v>0</v>
      </c>
    </row>
    <row r="236" spans="1:50" s="155" customFormat="1" ht="20.25" customHeight="1" hidden="1">
      <c r="A236" s="153"/>
      <c r="B236" s="176" t="s">
        <v>141</v>
      </c>
      <c r="C236" s="177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>
        <f>SUM(AC236-AI236+AJ236)</f>
        <v>0</v>
      </c>
      <c r="AL236" s="154"/>
      <c r="AM236" s="154"/>
      <c r="AN236" s="154"/>
      <c r="AO236" s="156"/>
      <c r="AX236" s="173">
        <f>SUM(AK236)</f>
        <v>0</v>
      </c>
    </row>
    <row r="237" spans="1:51" s="114" customFormat="1" ht="48.75" customHeight="1" hidden="1">
      <c r="A237" s="111"/>
      <c r="B237" s="180" t="s">
        <v>142</v>
      </c>
      <c r="C237" s="18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P237" s="115"/>
      <c r="Q237" s="115"/>
      <c r="R237" s="115"/>
      <c r="S237" s="115"/>
      <c r="T237" s="115"/>
      <c r="U237" s="112"/>
      <c r="V237" s="112"/>
      <c r="W237" s="112"/>
      <c r="X237" s="112"/>
      <c r="Y237" s="113"/>
      <c r="Z237" s="115"/>
      <c r="AA237" s="115"/>
      <c r="AB237" s="115"/>
      <c r="AC237" s="112"/>
      <c r="AD237" s="112"/>
      <c r="AE237" s="112"/>
      <c r="AF237" s="112"/>
      <c r="AG237" s="112"/>
      <c r="AH237" s="112"/>
      <c r="AI237" s="112"/>
      <c r="AJ237" s="112"/>
      <c r="AK237" s="112">
        <f>SUM(AC237-AI237+AJ237)</f>
        <v>0</v>
      </c>
      <c r="AL237" s="112"/>
      <c r="AM237" s="112"/>
      <c r="AN237" s="112"/>
      <c r="AO237" s="116"/>
      <c r="AY237" s="172">
        <f>SUM(AK237)</f>
        <v>0</v>
      </c>
    </row>
    <row r="238" spans="1:41" s="155" customFormat="1" ht="48.75" customHeight="1" hidden="1">
      <c r="A238" s="153"/>
      <c r="B238" s="176" t="s">
        <v>143</v>
      </c>
      <c r="C238" s="177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>
        <f>SUM(AC238-AI238+AJ238)</f>
        <v>0</v>
      </c>
      <c r="AL238" s="154"/>
      <c r="AM238" s="154"/>
      <c r="AN238" s="154"/>
      <c r="AO238" s="156"/>
    </row>
    <row r="239" spans="1:41" s="67" customFormat="1" ht="41.25" customHeight="1" hidden="1">
      <c r="A239" s="60"/>
      <c r="B239" s="139" t="s">
        <v>102</v>
      </c>
      <c r="C239" s="136" t="s">
        <v>103</v>
      </c>
      <c r="D239" s="135"/>
      <c r="E239" s="135"/>
      <c r="F239" s="135"/>
      <c r="G239" s="135"/>
      <c r="H239" s="135"/>
      <c r="I239" s="135"/>
      <c r="J239" s="130"/>
      <c r="K239" s="130"/>
      <c r="L239" s="135"/>
      <c r="M239" s="135"/>
      <c r="N239" s="137"/>
      <c r="O239" s="138"/>
      <c r="P239" s="137"/>
      <c r="Q239" s="137"/>
      <c r="R239" s="137"/>
      <c r="S239" s="137"/>
      <c r="T239" s="137"/>
      <c r="U239" s="130"/>
      <c r="V239" s="130"/>
      <c r="W239" s="135"/>
      <c r="X239" s="135"/>
      <c r="Y239" s="137"/>
      <c r="Z239" s="137"/>
      <c r="AA239" s="137"/>
      <c r="AB239" s="137"/>
      <c r="AC239" s="130">
        <f>SUM(AC240+AC249)</f>
        <v>2613062</v>
      </c>
      <c r="AD239" s="130">
        <f aca="true" t="shared" si="85" ref="AD239:AK239">SUM(AD240+AD249)</f>
        <v>2613062</v>
      </c>
      <c r="AE239" s="130">
        <f t="shared" si="85"/>
        <v>0</v>
      </c>
      <c r="AF239" s="130">
        <f t="shared" si="85"/>
        <v>0</v>
      </c>
      <c r="AG239" s="130">
        <f t="shared" si="85"/>
        <v>0</v>
      </c>
      <c r="AH239" s="130">
        <f t="shared" si="85"/>
        <v>0</v>
      </c>
      <c r="AI239" s="130">
        <f t="shared" si="85"/>
        <v>0</v>
      </c>
      <c r="AJ239" s="130">
        <f t="shared" si="85"/>
        <v>0</v>
      </c>
      <c r="AK239" s="130">
        <f t="shared" si="85"/>
        <v>2613062</v>
      </c>
      <c r="AL239" s="130">
        <f>SUM(AL240+AL249)</f>
        <v>2613062</v>
      </c>
      <c r="AM239" s="130">
        <f>SUM(AM240+AM249)</f>
        <v>0</v>
      </c>
      <c r="AN239" s="130">
        <f>SUM(AN240+AN249)</f>
        <v>0</v>
      </c>
      <c r="AO239" s="66"/>
    </row>
    <row r="240" spans="1:41" s="121" customFormat="1" ht="17.25" customHeight="1" hidden="1">
      <c r="A240" s="117"/>
      <c r="B240" s="182" t="s">
        <v>131</v>
      </c>
      <c r="C240" s="183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9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>
        <f>SUM(AC241+AC244+AC245+AC246+AC247+AC248)</f>
        <v>2613062</v>
      </c>
      <c r="AD240" s="118">
        <f aca="true" t="shared" si="86" ref="AD240:AK240">SUM(AD241+AD244+AD245+AD246+AD247+AD248)</f>
        <v>2613062</v>
      </c>
      <c r="AE240" s="118">
        <f t="shared" si="86"/>
        <v>0</v>
      </c>
      <c r="AF240" s="118">
        <f t="shared" si="86"/>
        <v>0</v>
      </c>
      <c r="AG240" s="118">
        <f t="shared" si="86"/>
        <v>0</v>
      </c>
      <c r="AH240" s="118">
        <f t="shared" si="86"/>
        <v>0</v>
      </c>
      <c r="AI240" s="118">
        <f t="shared" si="86"/>
        <v>0</v>
      </c>
      <c r="AJ240" s="118">
        <f t="shared" si="86"/>
        <v>0</v>
      </c>
      <c r="AK240" s="118">
        <f t="shared" si="86"/>
        <v>2613062</v>
      </c>
      <c r="AL240" s="118">
        <f>SUM(AL241+AL244+AL245+AL246+AL247+AL248)</f>
        <v>2613062</v>
      </c>
      <c r="AM240" s="118">
        <f>SUM(AM241+AM244+AM245+AM246+AM247+AM248)</f>
        <v>0</v>
      </c>
      <c r="AN240" s="118">
        <f>SUM(AN241+AN244+AN245+AN246+AN247+AN248)</f>
        <v>0</v>
      </c>
      <c r="AO240" s="120">
        <f>SUM(AK240)</f>
        <v>2613062</v>
      </c>
    </row>
    <row r="241" spans="1:41" s="155" customFormat="1" ht="20.25" customHeight="1" hidden="1">
      <c r="A241" s="153"/>
      <c r="B241" s="176" t="s">
        <v>132</v>
      </c>
      <c r="C241" s="18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>
        <f>SUM(AC242+AC243)</f>
        <v>0</v>
      </c>
      <c r="AD241" s="154">
        <f aca="true" t="shared" si="87" ref="AD241:AK241">SUM(AD242+AD243)</f>
        <v>0</v>
      </c>
      <c r="AE241" s="154">
        <f t="shared" si="87"/>
        <v>0</v>
      </c>
      <c r="AF241" s="154">
        <f t="shared" si="87"/>
        <v>0</v>
      </c>
      <c r="AG241" s="154">
        <f t="shared" si="87"/>
        <v>0</v>
      </c>
      <c r="AH241" s="154">
        <f t="shared" si="87"/>
        <v>0</v>
      </c>
      <c r="AI241" s="154">
        <f t="shared" si="87"/>
        <v>0</v>
      </c>
      <c r="AJ241" s="154">
        <f t="shared" si="87"/>
        <v>0</v>
      </c>
      <c r="AK241" s="154">
        <f t="shared" si="87"/>
        <v>0</v>
      </c>
      <c r="AL241" s="154">
        <f>SUM(AL242+AL243)</f>
        <v>0</v>
      </c>
      <c r="AM241" s="154">
        <f>SUM(AM242+AM243)</f>
        <v>0</v>
      </c>
      <c r="AN241" s="154">
        <f>SUM(AN242+AN243)</f>
        <v>0</v>
      </c>
      <c r="AO241" s="156"/>
    </row>
    <row r="242" spans="1:42" s="114" customFormat="1" ht="20.25" customHeight="1" hidden="1">
      <c r="A242" s="111"/>
      <c r="B242" s="180" t="s">
        <v>133</v>
      </c>
      <c r="C242" s="18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P242" s="115"/>
      <c r="Q242" s="115"/>
      <c r="R242" s="115"/>
      <c r="S242" s="115"/>
      <c r="T242" s="115"/>
      <c r="U242" s="112"/>
      <c r="V242" s="112"/>
      <c r="W242" s="112"/>
      <c r="X242" s="112"/>
      <c r="Y242" s="113"/>
      <c r="Z242" s="115"/>
      <c r="AA242" s="115"/>
      <c r="AB242" s="115"/>
      <c r="AC242" s="112"/>
      <c r="AD242" s="112"/>
      <c r="AE242" s="112"/>
      <c r="AF242" s="112"/>
      <c r="AG242" s="112"/>
      <c r="AH242" s="112"/>
      <c r="AI242" s="112"/>
      <c r="AJ242" s="112"/>
      <c r="AK242" s="112">
        <f>SUM(AC242-AI242+AJ242)</f>
        <v>0</v>
      </c>
      <c r="AL242" s="112"/>
      <c r="AM242" s="112"/>
      <c r="AN242" s="112"/>
      <c r="AO242" s="116"/>
      <c r="AP242" s="172">
        <f>SUM(AK242)</f>
        <v>0</v>
      </c>
    </row>
    <row r="243" spans="1:43" s="114" customFormat="1" ht="20.25" customHeight="1" hidden="1">
      <c r="A243" s="111"/>
      <c r="B243" s="180" t="s">
        <v>134</v>
      </c>
      <c r="C243" s="18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P243" s="115"/>
      <c r="Q243" s="115"/>
      <c r="R243" s="115"/>
      <c r="S243" s="115"/>
      <c r="T243" s="115"/>
      <c r="U243" s="112"/>
      <c r="V243" s="112"/>
      <c r="W243" s="112"/>
      <c r="X243" s="112"/>
      <c r="Y243" s="113"/>
      <c r="Z243" s="115"/>
      <c r="AA243" s="115"/>
      <c r="AB243" s="115"/>
      <c r="AC243" s="112"/>
      <c r="AD243" s="112"/>
      <c r="AE243" s="112"/>
      <c r="AF243" s="112"/>
      <c r="AG243" s="112"/>
      <c r="AH243" s="112"/>
      <c r="AI243" s="112"/>
      <c r="AJ243" s="112"/>
      <c r="AK243" s="112">
        <f>SUM(AC243-AI243+AJ243)</f>
        <v>0</v>
      </c>
      <c r="AL243" s="112"/>
      <c r="AM243" s="112"/>
      <c r="AN243" s="112"/>
      <c r="AO243" s="116"/>
      <c r="AQ243" s="172">
        <f>SUM(AK243)</f>
        <v>0</v>
      </c>
    </row>
    <row r="244" spans="1:44" s="155" customFormat="1" ht="20.25" customHeight="1" hidden="1">
      <c r="A244" s="153"/>
      <c r="B244" s="176" t="s">
        <v>135</v>
      </c>
      <c r="C244" s="177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>
        <f>SUM(AC244-AI244+AJ244)</f>
        <v>0</v>
      </c>
      <c r="AL244" s="154"/>
      <c r="AM244" s="154"/>
      <c r="AN244" s="154"/>
      <c r="AO244" s="156"/>
      <c r="AR244" s="173">
        <f>SUM(AK244)</f>
        <v>0</v>
      </c>
    </row>
    <row r="245" spans="1:45" s="155" customFormat="1" ht="20.25" customHeight="1" hidden="1">
      <c r="A245" s="153"/>
      <c r="B245" s="176" t="s">
        <v>136</v>
      </c>
      <c r="C245" s="177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>
        <f>SUM(AC245-AI245+AJ245)</f>
        <v>0</v>
      </c>
      <c r="AL245" s="154"/>
      <c r="AM245" s="154"/>
      <c r="AN245" s="154"/>
      <c r="AO245" s="156"/>
      <c r="AS245" s="173">
        <f>SUM(AK245)</f>
        <v>0</v>
      </c>
    </row>
    <row r="246" spans="1:46" s="155" customFormat="1" ht="38.25" customHeight="1" hidden="1">
      <c r="A246" s="153"/>
      <c r="B246" s="176" t="s">
        <v>137</v>
      </c>
      <c r="C246" s="177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>
        <f>SUM(AC246-AI246+AJ246)</f>
        <v>0</v>
      </c>
      <c r="AL246" s="154"/>
      <c r="AM246" s="154"/>
      <c r="AN246" s="154"/>
      <c r="AO246" s="156"/>
      <c r="AT246" s="173">
        <f>SUM(AK246)</f>
        <v>0</v>
      </c>
    </row>
    <row r="247" spans="1:47" s="155" customFormat="1" ht="20.25" customHeight="1" hidden="1">
      <c r="A247" s="153"/>
      <c r="B247" s="176" t="s">
        <v>138</v>
      </c>
      <c r="C247" s="177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>
        <v>2613062</v>
      </c>
      <c r="AD247" s="154">
        <v>2613062</v>
      </c>
      <c r="AE247" s="154"/>
      <c r="AF247" s="154"/>
      <c r="AG247" s="154"/>
      <c r="AH247" s="154"/>
      <c r="AI247" s="154"/>
      <c r="AJ247" s="154"/>
      <c r="AK247" s="154">
        <f>SUM(AC247-AI247+AJ247)</f>
        <v>2613062</v>
      </c>
      <c r="AL247" s="154">
        <v>2613062</v>
      </c>
      <c r="AM247" s="154"/>
      <c r="AN247" s="154"/>
      <c r="AO247" s="156"/>
      <c r="AU247" s="173">
        <f>SUM(AK247)</f>
        <v>2613062</v>
      </c>
    </row>
    <row r="248" spans="1:48" s="155" customFormat="1" ht="20.25" customHeight="1" hidden="1">
      <c r="A248" s="153"/>
      <c r="B248" s="176" t="s">
        <v>139</v>
      </c>
      <c r="C248" s="177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>
        <f>SUM(AC248-AI248+AJ248)</f>
        <v>0</v>
      </c>
      <c r="AL248" s="154"/>
      <c r="AM248" s="154"/>
      <c r="AN248" s="154"/>
      <c r="AO248" s="156"/>
      <c r="AV248" s="173">
        <f>SUM(AK248)</f>
        <v>0</v>
      </c>
    </row>
    <row r="249" spans="1:49" s="151" customFormat="1" ht="20.25" customHeight="1" hidden="1">
      <c r="A249" s="149"/>
      <c r="B249" s="178" t="s">
        <v>140</v>
      </c>
      <c r="C249" s="179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>
        <f>SUM(AC250+AC252)</f>
        <v>0</v>
      </c>
      <c r="AD249" s="150">
        <f aca="true" t="shared" si="88" ref="AD249:AK249">SUM(AD250+AD252)</f>
        <v>0</v>
      </c>
      <c r="AE249" s="150">
        <f t="shared" si="88"/>
        <v>0</v>
      </c>
      <c r="AF249" s="150">
        <f t="shared" si="88"/>
        <v>0</v>
      </c>
      <c r="AG249" s="150">
        <f t="shared" si="88"/>
        <v>0</v>
      </c>
      <c r="AH249" s="150">
        <f t="shared" si="88"/>
        <v>0</v>
      </c>
      <c r="AI249" s="150">
        <f t="shared" si="88"/>
        <v>0</v>
      </c>
      <c r="AJ249" s="150">
        <f t="shared" si="88"/>
        <v>0</v>
      </c>
      <c r="AK249" s="150">
        <f t="shared" si="88"/>
        <v>0</v>
      </c>
      <c r="AL249" s="150">
        <f>SUM(AL250+AL252)</f>
        <v>0</v>
      </c>
      <c r="AM249" s="150">
        <f>SUM(AM250+AM252)</f>
        <v>0</v>
      </c>
      <c r="AN249" s="150">
        <f>SUM(AN250+AN252)</f>
        <v>0</v>
      </c>
      <c r="AO249" s="152"/>
      <c r="AW249" s="174">
        <f>SUM(AK249)</f>
        <v>0</v>
      </c>
    </row>
    <row r="250" spans="1:50" s="155" customFormat="1" ht="20.25" customHeight="1" hidden="1">
      <c r="A250" s="153"/>
      <c r="B250" s="176" t="s">
        <v>141</v>
      </c>
      <c r="C250" s="177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>
        <f>SUM(AC250-AI250+AJ250)</f>
        <v>0</v>
      </c>
      <c r="AL250" s="154"/>
      <c r="AM250" s="154"/>
      <c r="AN250" s="154"/>
      <c r="AO250" s="156"/>
      <c r="AX250" s="173">
        <f>SUM(AK250)</f>
        <v>0</v>
      </c>
    </row>
    <row r="251" spans="1:51" s="114" customFormat="1" ht="48.75" customHeight="1" hidden="1">
      <c r="A251" s="111"/>
      <c r="B251" s="180" t="s">
        <v>142</v>
      </c>
      <c r="C251" s="18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P251" s="115"/>
      <c r="Q251" s="115"/>
      <c r="R251" s="115"/>
      <c r="S251" s="115"/>
      <c r="T251" s="115"/>
      <c r="U251" s="112"/>
      <c r="V251" s="112"/>
      <c r="W251" s="112"/>
      <c r="X251" s="112"/>
      <c r="Y251" s="113"/>
      <c r="Z251" s="115"/>
      <c r="AA251" s="115"/>
      <c r="AB251" s="115"/>
      <c r="AC251" s="112"/>
      <c r="AD251" s="112"/>
      <c r="AE251" s="112"/>
      <c r="AF251" s="112"/>
      <c r="AG251" s="112"/>
      <c r="AH251" s="112"/>
      <c r="AI251" s="112"/>
      <c r="AJ251" s="112"/>
      <c r="AK251" s="112">
        <f>SUM(AC251-AI251+AJ251)</f>
        <v>0</v>
      </c>
      <c r="AL251" s="112"/>
      <c r="AM251" s="112"/>
      <c r="AN251" s="112"/>
      <c r="AO251" s="116"/>
      <c r="AY251" s="172">
        <f>SUM(AK251)</f>
        <v>0</v>
      </c>
    </row>
    <row r="252" spans="1:41" s="155" customFormat="1" ht="48.75" customHeight="1" hidden="1">
      <c r="A252" s="153"/>
      <c r="B252" s="176" t="s">
        <v>143</v>
      </c>
      <c r="C252" s="177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>
        <f>SUM(AC252-AI252+AJ252)</f>
        <v>0</v>
      </c>
      <c r="AL252" s="154"/>
      <c r="AM252" s="154"/>
      <c r="AN252" s="154"/>
      <c r="AO252" s="156"/>
    </row>
    <row r="253" spans="1:41" s="35" customFormat="1" ht="25.5" customHeight="1" hidden="1" thickBot="1">
      <c r="A253" s="97"/>
      <c r="B253" s="185" t="s">
        <v>25</v>
      </c>
      <c r="C253" s="186"/>
      <c r="D253" s="74" t="e">
        <f>SUM(D254)</f>
        <v>#REF!</v>
      </c>
      <c r="E253" s="74" t="e">
        <f>SUM(E254)</f>
        <v>#REF!</v>
      </c>
      <c r="F253" s="74" t="e">
        <f>SUM(F254)</f>
        <v>#REF!</v>
      </c>
      <c r="G253" s="74" t="e">
        <f>SUM(G254)</f>
        <v>#REF!</v>
      </c>
      <c r="H253" s="74" t="e">
        <f>SUM(H254)</f>
        <v>#REF!</v>
      </c>
      <c r="I253" s="74"/>
      <c r="J253" s="74"/>
      <c r="K253" s="74"/>
      <c r="L253" s="74"/>
      <c r="M253" s="74"/>
      <c r="N253" s="74" t="e">
        <f>SUM(N254)</f>
        <v>#REF!</v>
      </c>
      <c r="O253" s="74" t="e">
        <f>SUM(O254)</f>
        <v>#REF!</v>
      </c>
      <c r="P253" s="74" t="e">
        <f>SUM(P254)</f>
        <v>#REF!</v>
      </c>
      <c r="Q253" s="74"/>
      <c r="R253" s="74"/>
      <c r="S253" s="74" t="e">
        <f aca="true" t="shared" si="89" ref="S253:Z253">SUM(S254)</f>
        <v>#REF!</v>
      </c>
      <c r="T253" s="74" t="e">
        <f t="shared" si="89"/>
        <v>#REF!</v>
      </c>
      <c r="U253" s="74" t="e">
        <f t="shared" si="89"/>
        <v>#REF!</v>
      </c>
      <c r="V253" s="74" t="e">
        <f t="shared" si="89"/>
        <v>#REF!</v>
      </c>
      <c r="W253" s="74" t="e">
        <f t="shared" si="89"/>
        <v>#REF!</v>
      </c>
      <c r="X253" s="74" t="e">
        <f t="shared" si="89"/>
        <v>#REF!</v>
      </c>
      <c r="Y253" s="75" t="e">
        <f t="shared" si="89"/>
        <v>#REF!</v>
      </c>
      <c r="Z253" s="76" t="e">
        <f t="shared" si="89"/>
        <v>#REF!</v>
      </c>
      <c r="AA253" s="74" t="e">
        <f aca="true" t="shared" si="90" ref="AA253:AF253">SUM(AA254)</f>
        <v>#REF!</v>
      </c>
      <c r="AB253" s="74" t="e">
        <f t="shared" si="90"/>
        <v>#REF!</v>
      </c>
      <c r="AC253" s="74">
        <f t="shared" si="90"/>
        <v>500000</v>
      </c>
      <c r="AD253" s="74">
        <f t="shared" si="90"/>
        <v>500000</v>
      </c>
      <c r="AE253" s="74">
        <f t="shared" si="90"/>
        <v>0</v>
      </c>
      <c r="AF253" s="74">
        <f t="shared" si="90"/>
        <v>0</v>
      </c>
      <c r="AG253" s="74">
        <f aca="true" t="shared" si="91" ref="AG253:AN253">SUM(AG254)</f>
        <v>0</v>
      </c>
      <c r="AH253" s="74">
        <f t="shared" si="91"/>
        <v>0</v>
      </c>
      <c r="AI253" s="74"/>
      <c r="AJ253" s="74"/>
      <c r="AK253" s="74">
        <f t="shared" si="91"/>
        <v>500000</v>
      </c>
      <c r="AL253" s="74">
        <f t="shared" si="91"/>
        <v>500000</v>
      </c>
      <c r="AM253" s="74">
        <f t="shared" si="91"/>
        <v>0</v>
      </c>
      <c r="AN253" s="74">
        <f t="shared" si="91"/>
        <v>0</v>
      </c>
      <c r="AO253" s="34"/>
    </row>
    <row r="254" spans="1:41" s="72" customFormat="1" ht="18" customHeight="1" hidden="1">
      <c r="A254" s="78"/>
      <c r="B254" s="78" t="s">
        <v>70</v>
      </c>
      <c r="C254" s="98" t="s">
        <v>26</v>
      </c>
      <c r="D254" s="99" t="e">
        <f>SUM(#REF!)</f>
        <v>#REF!</v>
      </c>
      <c r="E254" s="99" t="e">
        <f>SUM(#REF!)</f>
        <v>#REF!</v>
      </c>
      <c r="F254" s="99" t="e">
        <f>SUM(#REF!)</f>
        <v>#REF!</v>
      </c>
      <c r="G254" s="99" t="e">
        <f>SUM(#REF!)</f>
        <v>#REF!</v>
      </c>
      <c r="H254" s="99" t="e">
        <f>SUM(#REF!)</f>
        <v>#REF!</v>
      </c>
      <c r="I254" s="99"/>
      <c r="J254" s="99"/>
      <c r="K254" s="99"/>
      <c r="L254" s="99"/>
      <c r="M254" s="99"/>
      <c r="N254" s="99" t="e">
        <f>SUM(#REF!)</f>
        <v>#REF!</v>
      </c>
      <c r="O254" s="99" t="e">
        <f>SUM(#REF!)</f>
        <v>#REF!</v>
      </c>
      <c r="P254" s="99" t="e">
        <f>SUM(#REF!)</f>
        <v>#REF!</v>
      </c>
      <c r="Q254" s="99"/>
      <c r="R254" s="99"/>
      <c r="S254" s="99" t="e">
        <f>SUM(#REF!)</f>
        <v>#REF!</v>
      </c>
      <c r="T254" s="99" t="e">
        <f>SUM(#REF!)</f>
        <v>#REF!</v>
      </c>
      <c r="U254" s="99" t="e">
        <f>SUM(#REF!)</f>
        <v>#REF!</v>
      </c>
      <c r="V254" s="99" t="e">
        <f>#REF!</f>
        <v>#REF!</v>
      </c>
      <c r="W254" s="99" t="e">
        <f>SUM(#REF!)</f>
        <v>#REF!</v>
      </c>
      <c r="X254" s="99" t="e">
        <f>SUM(#REF!)</f>
        <v>#REF!</v>
      </c>
      <c r="Y254" s="81" t="e">
        <f>SUM(#REF!)</f>
        <v>#REF!</v>
      </c>
      <c r="Z254" s="82" t="e">
        <f>SUM(#REF!)</f>
        <v>#REF!</v>
      </c>
      <c r="AA254" s="99" t="e">
        <f>SUM(#REF!)</f>
        <v>#REF!</v>
      </c>
      <c r="AB254" s="99" t="e">
        <f>SUM(#REF!)</f>
        <v>#REF!</v>
      </c>
      <c r="AC254" s="99">
        <f>SUM(AC255+AC264)</f>
        <v>500000</v>
      </c>
      <c r="AD254" s="99">
        <f aca="true" t="shared" si="92" ref="AD254:AK254">SUM(AD255+AD264)</f>
        <v>500000</v>
      </c>
      <c r="AE254" s="99">
        <f t="shared" si="92"/>
        <v>0</v>
      </c>
      <c r="AF254" s="99">
        <f t="shared" si="92"/>
        <v>0</v>
      </c>
      <c r="AG254" s="99">
        <f t="shared" si="92"/>
        <v>0</v>
      </c>
      <c r="AH254" s="99">
        <f t="shared" si="92"/>
        <v>0</v>
      </c>
      <c r="AI254" s="99">
        <f t="shared" si="92"/>
        <v>0</v>
      </c>
      <c r="AJ254" s="99">
        <f t="shared" si="92"/>
        <v>0</v>
      </c>
      <c r="AK254" s="99">
        <f t="shared" si="92"/>
        <v>500000</v>
      </c>
      <c r="AL254" s="99">
        <f>SUM(AL255+AL264)</f>
        <v>500000</v>
      </c>
      <c r="AM254" s="99">
        <f>SUM(AM255+AM264)</f>
        <v>0</v>
      </c>
      <c r="AN254" s="99">
        <f>SUM(AN255+AN264)</f>
        <v>0</v>
      </c>
      <c r="AO254" s="71"/>
    </row>
    <row r="255" spans="1:41" s="121" customFormat="1" ht="17.25" customHeight="1" hidden="1">
      <c r="A255" s="117"/>
      <c r="B255" s="182" t="s">
        <v>131</v>
      </c>
      <c r="C255" s="183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9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>
        <f>SUM(AC256+AC259+AC260+AC261+AC262+AC263)</f>
        <v>500000</v>
      </c>
      <c r="AD255" s="118">
        <f aca="true" t="shared" si="93" ref="AD255:AK255">SUM(AD256+AD259+AD260+AD261+AD262+AD263)</f>
        <v>500000</v>
      </c>
      <c r="AE255" s="118">
        <f t="shared" si="93"/>
        <v>0</v>
      </c>
      <c r="AF255" s="118">
        <f t="shared" si="93"/>
        <v>0</v>
      </c>
      <c r="AG255" s="118">
        <f t="shared" si="93"/>
        <v>0</v>
      </c>
      <c r="AH255" s="118">
        <f t="shared" si="93"/>
        <v>0</v>
      </c>
      <c r="AI255" s="118">
        <f t="shared" si="93"/>
        <v>0</v>
      </c>
      <c r="AJ255" s="118">
        <f t="shared" si="93"/>
        <v>0</v>
      </c>
      <c r="AK255" s="118">
        <f t="shared" si="93"/>
        <v>500000</v>
      </c>
      <c r="AL255" s="118">
        <f>SUM(AL256+AL259+AL260+AL261+AL262+AL263)</f>
        <v>500000</v>
      </c>
      <c r="AM255" s="118">
        <f>SUM(AM256+AM259+AM260+AM261+AM262+AM263)</f>
        <v>0</v>
      </c>
      <c r="AN255" s="118">
        <f>SUM(AN256+AN259+AN260+AN261+AN262+AN263)</f>
        <v>0</v>
      </c>
      <c r="AO255" s="120">
        <f>SUM(AK255)</f>
        <v>500000</v>
      </c>
    </row>
    <row r="256" spans="1:41" s="155" customFormat="1" ht="20.25" customHeight="1" hidden="1">
      <c r="A256" s="153"/>
      <c r="B256" s="176" t="s">
        <v>132</v>
      </c>
      <c r="C256" s="18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>
        <f>SUM(AC257+AC258)</f>
        <v>500000</v>
      </c>
      <c r="AD256" s="154">
        <f aca="true" t="shared" si="94" ref="AD256:AK256">SUM(AD257+AD258)</f>
        <v>500000</v>
      </c>
      <c r="AE256" s="154">
        <f t="shared" si="94"/>
        <v>0</v>
      </c>
      <c r="AF256" s="154">
        <f t="shared" si="94"/>
        <v>0</v>
      </c>
      <c r="AG256" s="154">
        <f t="shared" si="94"/>
        <v>0</v>
      </c>
      <c r="AH256" s="154">
        <f t="shared" si="94"/>
        <v>0</v>
      </c>
      <c r="AI256" s="154">
        <f t="shared" si="94"/>
        <v>0</v>
      </c>
      <c r="AJ256" s="154">
        <f t="shared" si="94"/>
        <v>0</v>
      </c>
      <c r="AK256" s="154">
        <f t="shared" si="94"/>
        <v>500000</v>
      </c>
      <c r="AL256" s="154">
        <f>SUM(AL257+AL258)</f>
        <v>500000</v>
      </c>
      <c r="AM256" s="154">
        <f>SUM(AM257+AM258)</f>
        <v>0</v>
      </c>
      <c r="AN256" s="154">
        <f>SUM(AN257+AN258)</f>
        <v>0</v>
      </c>
      <c r="AO256" s="156"/>
    </row>
    <row r="257" spans="1:42" s="114" customFormat="1" ht="20.25" customHeight="1" hidden="1">
      <c r="A257" s="111"/>
      <c r="B257" s="180" t="s">
        <v>133</v>
      </c>
      <c r="C257" s="18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P257" s="115"/>
      <c r="Q257" s="115"/>
      <c r="R257" s="115"/>
      <c r="S257" s="115"/>
      <c r="T257" s="115"/>
      <c r="U257" s="112"/>
      <c r="V257" s="112"/>
      <c r="W257" s="112"/>
      <c r="X257" s="112"/>
      <c r="Y257" s="113"/>
      <c r="Z257" s="115"/>
      <c r="AA257" s="115"/>
      <c r="AB257" s="115"/>
      <c r="AC257" s="112"/>
      <c r="AD257" s="112"/>
      <c r="AE257" s="112"/>
      <c r="AF257" s="112"/>
      <c r="AG257" s="112"/>
      <c r="AH257" s="112"/>
      <c r="AI257" s="112"/>
      <c r="AJ257" s="112"/>
      <c r="AK257" s="112">
        <f>SUM(AC257-AI257+AJ257)</f>
        <v>0</v>
      </c>
      <c r="AL257" s="112"/>
      <c r="AM257" s="112"/>
      <c r="AN257" s="112"/>
      <c r="AO257" s="116"/>
      <c r="AP257" s="172">
        <f>SUM(AK257)</f>
        <v>0</v>
      </c>
    </row>
    <row r="258" spans="1:43" s="114" customFormat="1" ht="20.25" customHeight="1" hidden="1">
      <c r="A258" s="111"/>
      <c r="B258" s="180" t="s">
        <v>134</v>
      </c>
      <c r="C258" s="18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P258" s="115"/>
      <c r="Q258" s="115"/>
      <c r="R258" s="115"/>
      <c r="S258" s="115"/>
      <c r="T258" s="115"/>
      <c r="U258" s="112"/>
      <c r="V258" s="112"/>
      <c r="W258" s="112"/>
      <c r="X258" s="112"/>
      <c r="Y258" s="113"/>
      <c r="Z258" s="115"/>
      <c r="AA258" s="115"/>
      <c r="AB258" s="115"/>
      <c r="AC258" s="112">
        <v>500000</v>
      </c>
      <c r="AD258" s="112">
        <v>500000</v>
      </c>
      <c r="AE258" s="112"/>
      <c r="AF258" s="112"/>
      <c r="AG258" s="112"/>
      <c r="AH258" s="112"/>
      <c r="AI258" s="112"/>
      <c r="AJ258" s="112"/>
      <c r="AK258" s="112">
        <f>SUM(AC258-AI258+AJ258)</f>
        <v>500000</v>
      </c>
      <c r="AL258" s="112">
        <v>500000</v>
      </c>
      <c r="AM258" s="112"/>
      <c r="AN258" s="112"/>
      <c r="AO258" s="116"/>
      <c r="AQ258" s="172">
        <f>SUM(AK258)</f>
        <v>500000</v>
      </c>
    </row>
    <row r="259" spans="1:44" s="155" customFormat="1" ht="20.25" customHeight="1" hidden="1">
      <c r="A259" s="153"/>
      <c r="B259" s="176" t="s">
        <v>135</v>
      </c>
      <c r="C259" s="177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>
        <f>SUM(AC259-AI259+AJ259)</f>
        <v>0</v>
      </c>
      <c r="AL259" s="154"/>
      <c r="AM259" s="154"/>
      <c r="AN259" s="154"/>
      <c r="AO259" s="156"/>
      <c r="AR259" s="173">
        <f>SUM(AK259)</f>
        <v>0</v>
      </c>
    </row>
    <row r="260" spans="1:45" s="155" customFormat="1" ht="20.25" customHeight="1" hidden="1">
      <c r="A260" s="153"/>
      <c r="B260" s="176" t="s">
        <v>136</v>
      </c>
      <c r="C260" s="177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>
        <f>SUM(AC260-AI260+AJ260)</f>
        <v>0</v>
      </c>
      <c r="AL260" s="154"/>
      <c r="AM260" s="154"/>
      <c r="AN260" s="154"/>
      <c r="AO260" s="156"/>
      <c r="AS260" s="173">
        <f>SUM(AK260)</f>
        <v>0</v>
      </c>
    </row>
    <row r="261" spans="1:46" s="155" customFormat="1" ht="38.25" customHeight="1" hidden="1">
      <c r="A261" s="153"/>
      <c r="B261" s="176" t="s">
        <v>137</v>
      </c>
      <c r="C261" s="177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>
        <f>SUM(AC261-AI261+AJ261)</f>
        <v>0</v>
      </c>
      <c r="AL261" s="154"/>
      <c r="AM261" s="154"/>
      <c r="AN261" s="154"/>
      <c r="AO261" s="156"/>
      <c r="AT261" s="173">
        <f>SUM(AK261)</f>
        <v>0</v>
      </c>
    </row>
    <row r="262" spans="1:47" s="155" customFormat="1" ht="20.25" customHeight="1" hidden="1">
      <c r="A262" s="153"/>
      <c r="B262" s="176" t="s">
        <v>138</v>
      </c>
      <c r="C262" s="177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>
        <f>SUM(AC262-AI262+AJ262)</f>
        <v>0</v>
      </c>
      <c r="AL262" s="154"/>
      <c r="AM262" s="154"/>
      <c r="AN262" s="154"/>
      <c r="AO262" s="156"/>
      <c r="AU262" s="173">
        <f>SUM(AK262)</f>
        <v>0</v>
      </c>
    </row>
    <row r="263" spans="1:48" s="155" customFormat="1" ht="20.25" customHeight="1" hidden="1">
      <c r="A263" s="153"/>
      <c r="B263" s="176" t="s">
        <v>139</v>
      </c>
      <c r="C263" s="177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>
        <f>SUM(AC263-AI263+AJ263)</f>
        <v>0</v>
      </c>
      <c r="AL263" s="154"/>
      <c r="AM263" s="154"/>
      <c r="AN263" s="154"/>
      <c r="AO263" s="156"/>
      <c r="AV263" s="173">
        <f>SUM(AK263)</f>
        <v>0</v>
      </c>
    </row>
    <row r="264" spans="1:49" s="151" customFormat="1" ht="20.25" customHeight="1" hidden="1">
      <c r="A264" s="149"/>
      <c r="B264" s="178" t="s">
        <v>140</v>
      </c>
      <c r="C264" s="179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>
        <f>SUM(AC265+AC267)</f>
        <v>0</v>
      </c>
      <c r="AD264" s="150">
        <f aca="true" t="shared" si="95" ref="AD264:AK264">SUM(AD265+AD267)</f>
        <v>0</v>
      </c>
      <c r="AE264" s="150">
        <f t="shared" si="95"/>
        <v>0</v>
      </c>
      <c r="AF264" s="150">
        <f t="shared" si="95"/>
        <v>0</v>
      </c>
      <c r="AG264" s="150">
        <f t="shared" si="95"/>
        <v>0</v>
      </c>
      <c r="AH264" s="150">
        <f t="shared" si="95"/>
        <v>0</v>
      </c>
      <c r="AI264" s="150">
        <f t="shared" si="95"/>
        <v>0</v>
      </c>
      <c r="AJ264" s="150">
        <f t="shared" si="95"/>
        <v>0</v>
      </c>
      <c r="AK264" s="150">
        <f t="shared" si="95"/>
        <v>0</v>
      </c>
      <c r="AL264" s="150">
        <f>SUM(AL265+AL267)</f>
        <v>0</v>
      </c>
      <c r="AM264" s="150">
        <f>SUM(AM265+AM267)</f>
        <v>0</v>
      </c>
      <c r="AN264" s="150">
        <f>SUM(AN265+AN267)</f>
        <v>0</v>
      </c>
      <c r="AO264" s="152"/>
      <c r="AW264" s="174">
        <f>SUM(AK264)</f>
        <v>0</v>
      </c>
    </row>
    <row r="265" spans="1:50" s="155" customFormat="1" ht="20.25" customHeight="1" hidden="1">
      <c r="A265" s="153"/>
      <c r="B265" s="176" t="s">
        <v>141</v>
      </c>
      <c r="C265" s="177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>
        <f>SUM(AC265-AI265+AJ265)</f>
        <v>0</v>
      </c>
      <c r="AL265" s="154"/>
      <c r="AM265" s="154"/>
      <c r="AN265" s="154"/>
      <c r="AO265" s="156"/>
      <c r="AX265" s="173">
        <f>SUM(AK265)</f>
        <v>0</v>
      </c>
    </row>
    <row r="266" spans="1:51" s="114" customFormat="1" ht="48.75" customHeight="1" hidden="1">
      <c r="A266" s="111"/>
      <c r="B266" s="180" t="s">
        <v>142</v>
      </c>
      <c r="C266" s="18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P266" s="115"/>
      <c r="Q266" s="115"/>
      <c r="R266" s="115"/>
      <c r="S266" s="115"/>
      <c r="T266" s="115"/>
      <c r="U266" s="112"/>
      <c r="V266" s="112"/>
      <c r="W266" s="112"/>
      <c r="X266" s="112"/>
      <c r="Y266" s="113"/>
      <c r="Z266" s="115"/>
      <c r="AA266" s="115"/>
      <c r="AB266" s="115"/>
      <c r="AC266" s="112"/>
      <c r="AD266" s="112"/>
      <c r="AE266" s="112"/>
      <c r="AF266" s="112"/>
      <c r="AG266" s="112"/>
      <c r="AH266" s="112"/>
      <c r="AI266" s="112"/>
      <c r="AJ266" s="112"/>
      <c r="AK266" s="112">
        <f>SUM(AC266-AI266+AJ266)</f>
        <v>0</v>
      </c>
      <c r="AL266" s="112"/>
      <c r="AM266" s="112"/>
      <c r="AN266" s="112"/>
      <c r="AO266" s="116"/>
      <c r="AY266" s="172">
        <f>SUM(AK266)</f>
        <v>0</v>
      </c>
    </row>
    <row r="267" spans="1:41" s="155" customFormat="1" ht="48.75" customHeight="1" hidden="1">
      <c r="A267" s="153"/>
      <c r="B267" s="176" t="s">
        <v>143</v>
      </c>
      <c r="C267" s="177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>
        <f>SUM(AC267-AI267+AJ267)</f>
        <v>0</v>
      </c>
      <c r="AL267" s="154"/>
      <c r="AM267" s="154"/>
      <c r="AN267" s="154"/>
      <c r="AO267" s="156"/>
    </row>
    <row r="268" spans="1:41" s="35" customFormat="1" ht="19.5" customHeight="1" hidden="1" thickBot="1">
      <c r="A268" s="97"/>
      <c r="B268" s="185" t="s">
        <v>27</v>
      </c>
      <c r="C268" s="186"/>
      <c r="D268" s="74" t="e">
        <f>SUM(D269+D283+#REF!+D297+D325+#REF!+#REF!+#REF!+D381)</f>
        <v>#REF!</v>
      </c>
      <c r="E268" s="74" t="e">
        <f>SUM(E269+E283+#REF!+E297+E325+#REF!+#REF!+#REF!+E381)</f>
        <v>#REF!</v>
      </c>
      <c r="F268" s="74" t="e">
        <f>SUM(F269+F283+#REF!+F297+F325+#REF!+#REF!+#REF!+F381)</f>
        <v>#REF!</v>
      </c>
      <c r="G268" s="74" t="e">
        <f>SUM(G269+G283+#REF!+G297+G325+#REF!+#REF!+#REF!+G381)</f>
        <v>#REF!</v>
      </c>
      <c r="H268" s="74" t="e">
        <f>SUM(H269+H283+#REF!+H297+H325+#REF!+#REF!+#REF!+H381)</f>
        <v>#REF!</v>
      </c>
      <c r="I268" s="74"/>
      <c r="J268" s="74"/>
      <c r="K268" s="74"/>
      <c r="L268" s="74"/>
      <c r="M268" s="74"/>
      <c r="N268" s="74" t="e">
        <f>SUM(N269+N283+#REF!+N297+N325+#REF!+N367+N381+#REF!)</f>
        <v>#REF!</v>
      </c>
      <c r="O268" s="74" t="e">
        <f>SUM(O269+O283+#REF!+O297+O325+#REF!+O367+O381+#REF!)</f>
        <v>#REF!</v>
      </c>
      <c r="P268" s="74" t="e">
        <f>SUM(P269+P283+#REF!+P297+P325+#REF!+P367+P381+#REF!)</f>
        <v>#REF!</v>
      </c>
      <c r="Q268" s="74" t="e">
        <f>SUM(Q269+Q283+#REF!+Q297+Q325+#REF!+Q367+Q381+#REF!)</f>
        <v>#REF!</v>
      </c>
      <c r="R268" s="74" t="e">
        <f>SUM(R269+R283+#REF!+R297+R325+#REF!+R367+R381+#REF!)</f>
        <v>#REF!</v>
      </c>
      <c r="S268" s="74" t="e">
        <f>SUM(S269+S283+#REF!+S297+S325+#REF!+S367+S381+#REF!)</f>
        <v>#REF!</v>
      </c>
      <c r="T268" s="74" t="e">
        <f>SUM(T269+T283+#REF!+T297+T325+#REF!+T367+T381+#REF!)</f>
        <v>#REF!</v>
      </c>
      <c r="U268" s="74" t="e">
        <f>SUM(U269+U283+#REF!+U297+U325+#REF!+U367+U381+#REF!+U339+U353)</f>
        <v>#REF!</v>
      </c>
      <c r="V268" s="74" t="e">
        <f>SUM(V269+V283+#REF!+V297+V325+#REF!+V367+V381+#REF!+V339+V353)</f>
        <v>#REF!</v>
      </c>
      <c r="W268" s="74" t="e">
        <f>SUM(W269+W283+#REF!+W297+W325+#REF!+W367+W381+#REF!+W339+W353)</f>
        <v>#REF!</v>
      </c>
      <c r="X268" s="74" t="e">
        <f>SUM(X269+X283+#REF!+X297+X325+#REF!+X367+X381+#REF!+X339+X353)</f>
        <v>#REF!</v>
      </c>
      <c r="Y268" s="74" t="e">
        <f>SUM(Y269+Y283+#REF!+Y297+Y325+#REF!+Y367+Y381+#REF!+Y339+Y353)</f>
        <v>#REF!</v>
      </c>
      <c r="Z268" s="74" t="e">
        <f>SUM(Z269+Z283+#REF!+Z297+Z325+#REF!+Z367+Z381+#REF!+Z339+Z353)</f>
        <v>#REF!</v>
      </c>
      <c r="AA268" s="74" t="e">
        <f>SUM(AA269+AA283+#REF!+AA297+AA325+#REF!+AA367+AA381+#REF!+AA339+AA353)</f>
        <v>#REF!</v>
      </c>
      <c r="AB268" s="74" t="e">
        <f>SUM(AB269+AB283+#REF!+AB297+AB325+#REF!+AB367+AB381+#REF!+AB339+AB353)</f>
        <v>#REF!</v>
      </c>
      <c r="AC268" s="74">
        <f>SUM(AC269+AC283+AC297+AC311+AC325+AC339+AC353+AC367+AC381)</f>
        <v>34151070</v>
      </c>
      <c r="AD268" s="74">
        <f aca="true" t="shared" si="96" ref="AD268:AK268">SUM(AD269+AD283+AD297+AD311+AD325+AD339+AD353+AD367+AD381)</f>
        <v>34151070</v>
      </c>
      <c r="AE268" s="74">
        <f t="shared" si="96"/>
        <v>0</v>
      </c>
      <c r="AF268" s="74">
        <f t="shared" si="96"/>
        <v>0</v>
      </c>
      <c r="AG268" s="74">
        <f t="shared" si="96"/>
        <v>0</v>
      </c>
      <c r="AH268" s="74">
        <f t="shared" si="96"/>
        <v>0</v>
      </c>
      <c r="AI268" s="74">
        <f t="shared" si="96"/>
        <v>0</v>
      </c>
      <c r="AJ268" s="74">
        <f t="shared" si="96"/>
        <v>0</v>
      </c>
      <c r="AK268" s="74">
        <f t="shared" si="96"/>
        <v>34151070</v>
      </c>
      <c r="AL268" s="74">
        <f>SUM(AL269+AL283+AL297+AL311+AL325+AL339+AL353+AL367+AL381)</f>
        <v>34151070</v>
      </c>
      <c r="AM268" s="74">
        <f>SUM(AM269+AM283+AM297+AM311+AM325+AM339+AM353+AM367+AM381)</f>
        <v>0</v>
      </c>
      <c r="AN268" s="74">
        <f>SUM(AN269+AN283+AN297+AN311+AN325+AN339+AN353+AN367+AN381)</f>
        <v>0</v>
      </c>
      <c r="AO268" s="34"/>
    </row>
    <row r="269" spans="1:41" s="56" customFormat="1" ht="21.75" customHeight="1" hidden="1">
      <c r="A269" s="78"/>
      <c r="B269" s="78" t="s">
        <v>43</v>
      </c>
      <c r="C269" s="79" t="s">
        <v>44</v>
      </c>
      <c r="D269" s="80">
        <f>SUM(D270:D282)</f>
        <v>0</v>
      </c>
      <c r="E269" s="80">
        <f>SUM(E270:E282)</f>
        <v>0</v>
      </c>
      <c r="F269" s="80">
        <f>SUM(F270:F282)</f>
        <v>0</v>
      </c>
      <c r="G269" s="80">
        <f>SUM(G270:G282)</f>
        <v>0</v>
      </c>
      <c r="H269" s="80">
        <f>SUM(H270:H282)</f>
        <v>0</v>
      </c>
      <c r="I269" s="80"/>
      <c r="J269" s="80"/>
      <c r="K269" s="80"/>
      <c r="L269" s="80"/>
      <c r="M269" s="80"/>
      <c r="N269" s="80">
        <f>SUM(N270:N282)</f>
        <v>0</v>
      </c>
      <c r="O269" s="80">
        <f>SUM(O270:O282)</f>
        <v>0</v>
      </c>
      <c r="P269" s="80">
        <f>SUM(P270:P282)</f>
        <v>0</v>
      </c>
      <c r="Q269" s="80"/>
      <c r="R269" s="80"/>
      <c r="S269" s="80">
        <f aca="true" t="shared" si="97" ref="S269:AB269">SUM(S270:S282)</f>
        <v>0</v>
      </c>
      <c r="T269" s="80">
        <f t="shared" si="97"/>
        <v>0</v>
      </c>
      <c r="U269" s="80">
        <f t="shared" si="97"/>
        <v>0</v>
      </c>
      <c r="V269" s="80">
        <f t="shared" si="97"/>
        <v>0</v>
      </c>
      <c r="W269" s="80">
        <f t="shared" si="97"/>
        <v>0</v>
      </c>
      <c r="X269" s="80">
        <f t="shared" si="97"/>
        <v>0</v>
      </c>
      <c r="Y269" s="81">
        <f t="shared" si="97"/>
        <v>0</v>
      </c>
      <c r="Z269" s="82">
        <f t="shared" si="97"/>
        <v>0</v>
      </c>
      <c r="AA269" s="80">
        <f t="shared" si="97"/>
        <v>0</v>
      </c>
      <c r="AB269" s="80">
        <f t="shared" si="97"/>
        <v>0</v>
      </c>
      <c r="AC269" s="80">
        <f>SUM(AC270+AC279)</f>
        <v>1307260</v>
      </c>
      <c r="AD269" s="80">
        <f aca="true" t="shared" si="98" ref="AD269:AN269">SUM(AD270)</f>
        <v>1307260</v>
      </c>
      <c r="AE269" s="80">
        <f t="shared" si="98"/>
        <v>0</v>
      </c>
      <c r="AF269" s="80">
        <f t="shared" si="98"/>
        <v>0</v>
      </c>
      <c r="AG269" s="80">
        <f t="shared" si="98"/>
        <v>0</v>
      </c>
      <c r="AH269" s="80">
        <f t="shared" si="98"/>
        <v>0</v>
      </c>
      <c r="AI269" s="80"/>
      <c r="AJ269" s="80"/>
      <c r="AK269" s="80">
        <f t="shared" si="98"/>
        <v>1307260</v>
      </c>
      <c r="AL269" s="80">
        <f t="shared" si="98"/>
        <v>1307260</v>
      </c>
      <c r="AM269" s="80">
        <f t="shared" si="98"/>
        <v>0</v>
      </c>
      <c r="AN269" s="80">
        <f t="shared" si="98"/>
        <v>0</v>
      </c>
      <c r="AO269" s="55"/>
    </row>
    <row r="270" spans="1:41" s="121" customFormat="1" ht="17.25" customHeight="1" hidden="1">
      <c r="A270" s="117"/>
      <c r="B270" s="182" t="s">
        <v>131</v>
      </c>
      <c r="C270" s="183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9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>
        <f>SUM(AC271+AC274+AC275+AC276+AC277+AC278)</f>
        <v>1307260</v>
      </c>
      <c r="AD270" s="118">
        <f aca="true" t="shared" si="99" ref="AD270:AK270">SUM(AD271+AD274+AD275+AD276+AD277+AD278)</f>
        <v>1307260</v>
      </c>
      <c r="AE270" s="118">
        <f t="shared" si="99"/>
        <v>0</v>
      </c>
      <c r="AF270" s="118">
        <f t="shared" si="99"/>
        <v>0</v>
      </c>
      <c r="AG270" s="118">
        <f t="shared" si="99"/>
        <v>0</v>
      </c>
      <c r="AH270" s="118">
        <f t="shared" si="99"/>
        <v>0</v>
      </c>
      <c r="AI270" s="118">
        <f t="shared" si="99"/>
        <v>0</v>
      </c>
      <c r="AJ270" s="118">
        <f t="shared" si="99"/>
        <v>0</v>
      </c>
      <c r="AK270" s="118">
        <f t="shared" si="99"/>
        <v>1307260</v>
      </c>
      <c r="AL270" s="118">
        <f>SUM(AL271+AL274+AL275+AL276+AL277+AL278)</f>
        <v>1307260</v>
      </c>
      <c r="AM270" s="118">
        <f>SUM(AM271+AM274+AM275+AM276+AM277+AM278)</f>
        <v>0</v>
      </c>
      <c r="AN270" s="118">
        <f>SUM(AN271+AN274+AN275+AN276+AN277+AN278)</f>
        <v>0</v>
      </c>
      <c r="AO270" s="120">
        <f>SUM(AK270)</f>
        <v>1307260</v>
      </c>
    </row>
    <row r="271" spans="1:41" s="155" customFormat="1" ht="20.25" customHeight="1" hidden="1">
      <c r="A271" s="153"/>
      <c r="B271" s="176" t="s">
        <v>132</v>
      </c>
      <c r="C271" s="18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>
        <f>SUM(AC272+AC273)</f>
        <v>1288960</v>
      </c>
      <c r="AD271" s="154">
        <f aca="true" t="shared" si="100" ref="AD271:AK271">SUM(AD272+AD273)</f>
        <v>1288960</v>
      </c>
      <c r="AE271" s="154">
        <f t="shared" si="100"/>
        <v>0</v>
      </c>
      <c r="AF271" s="154">
        <f t="shared" si="100"/>
        <v>0</v>
      </c>
      <c r="AG271" s="154">
        <f t="shared" si="100"/>
        <v>0</v>
      </c>
      <c r="AH271" s="154">
        <f t="shared" si="100"/>
        <v>0</v>
      </c>
      <c r="AI271" s="154">
        <f t="shared" si="100"/>
        <v>0</v>
      </c>
      <c r="AJ271" s="154">
        <f t="shared" si="100"/>
        <v>0</v>
      </c>
      <c r="AK271" s="154">
        <f t="shared" si="100"/>
        <v>1288960</v>
      </c>
      <c r="AL271" s="154">
        <f>SUM(AL272+AL273)</f>
        <v>1288960</v>
      </c>
      <c r="AM271" s="154">
        <f>SUM(AM272+AM273)</f>
        <v>0</v>
      </c>
      <c r="AN271" s="154">
        <f>SUM(AN272+AN273)</f>
        <v>0</v>
      </c>
      <c r="AO271" s="156"/>
    </row>
    <row r="272" spans="1:42" s="114" customFormat="1" ht="20.25" customHeight="1" hidden="1">
      <c r="A272" s="111"/>
      <c r="B272" s="180" t="s">
        <v>133</v>
      </c>
      <c r="C272" s="18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P272" s="115"/>
      <c r="Q272" s="115"/>
      <c r="R272" s="115"/>
      <c r="S272" s="115"/>
      <c r="T272" s="115"/>
      <c r="U272" s="112"/>
      <c r="V272" s="112"/>
      <c r="W272" s="112"/>
      <c r="X272" s="112"/>
      <c r="Y272" s="113"/>
      <c r="Z272" s="115"/>
      <c r="AA272" s="115"/>
      <c r="AB272" s="115"/>
      <c r="AC272" s="112">
        <v>993429</v>
      </c>
      <c r="AD272" s="112">
        <v>993429</v>
      </c>
      <c r="AE272" s="112"/>
      <c r="AF272" s="112"/>
      <c r="AG272" s="112"/>
      <c r="AH272" s="112"/>
      <c r="AI272" s="112"/>
      <c r="AJ272" s="112"/>
      <c r="AK272" s="112">
        <f>SUM(AC272-AI272+AJ272)</f>
        <v>993429</v>
      </c>
      <c r="AL272" s="112">
        <v>993429</v>
      </c>
      <c r="AM272" s="112"/>
      <c r="AN272" s="112"/>
      <c r="AO272" s="116"/>
      <c r="AP272" s="172">
        <f>SUM(AK272)</f>
        <v>993429</v>
      </c>
    </row>
    <row r="273" spans="1:43" s="114" customFormat="1" ht="20.25" customHeight="1" hidden="1">
      <c r="A273" s="111"/>
      <c r="B273" s="180" t="s">
        <v>134</v>
      </c>
      <c r="C273" s="18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P273" s="115"/>
      <c r="Q273" s="115"/>
      <c r="R273" s="115"/>
      <c r="S273" s="115"/>
      <c r="T273" s="115"/>
      <c r="U273" s="112"/>
      <c r="V273" s="112"/>
      <c r="W273" s="112"/>
      <c r="X273" s="112"/>
      <c r="Y273" s="113"/>
      <c r="Z273" s="115"/>
      <c r="AA273" s="115"/>
      <c r="AB273" s="115"/>
      <c r="AC273" s="112">
        <v>295531</v>
      </c>
      <c r="AD273" s="112">
        <v>295531</v>
      </c>
      <c r="AE273" s="112"/>
      <c r="AF273" s="112"/>
      <c r="AG273" s="112"/>
      <c r="AH273" s="112"/>
      <c r="AI273" s="112"/>
      <c r="AJ273" s="112"/>
      <c r="AK273" s="112">
        <f>SUM(AC273-AI273+AJ273)</f>
        <v>295531</v>
      </c>
      <c r="AL273" s="112">
        <v>295531</v>
      </c>
      <c r="AM273" s="112"/>
      <c r="AN273" s="112"/>
      <c r="AO273" s="116"/>
      <c r="AQ273" s="172">
        <f>SUM(AK273)</f>
        <v>295531</v>
      </c>
    </row>
    <row r="274" spans="1:44" s="155" customFormat="1" ht="20.25" customHeight="1" hidden="1">
      <c r="A274" s="153"/>
      <c r="B274" s="176" t="s">
        <v>135</v>
      </c>
      <c r="C274" s="177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>
        <f>SUM(AC274-AI274+AJ274)</f>
        <v>0</v>
      </c>
      <c r="AL274" s="154"/>
      <c r="AM274" s="154"/>
      <c r="AN274" s="154"/>
      <c r="AO274" s="156"/>
      <c r="AR274" s="173">
        <f>SUM(AK274)</f>
        <v>0</v>
      </c>
    </row>
    <row r="275" spans="1:45" s="155" customFormat="1" ht="20.25" customHeight="1" hidden="1">
      <c r="A275" s="153"/>
      <c r="B275" s="176" t="s">
        <v>136</v>
      </c>
      <c r="C275" s="177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>
        <v>18300</v>
      </c>
      <c r="AD275" s="154">
        <v>18300</v>
      </c>
      <c r="AE275" s="154"/>
      <c r="AF275" s="154"/>
      <c r="AG275" s="154"/>
      <c r="AH275" s="154"/>
      <c r="AI275" s="154"/>
      <c r="AJ275" s="154"/>
      <c r="AK275" s="154">
        <f>SUM(AC275-AI275+AJ275)</f>
        <v>18300</v>
      </c>
      <c r="AL275" s="154">
        <v>18300</v>
      </c>
      <c r="AM275" s="154"/>
      <c r="AN275" s="154"/>
      <c r="AO275" s="156"/>
      <c r="AS275" s="173">
        <f>SUM(AK275)</f>
        <v>18300</v>
      </c>
    </row>
    <row r="276" spans="1:46" s="155" customFormat="1" ht="38.25" customHeight="1" hidden="1">
      <c r="A276" s="153"/>
      <c r="B276" s="176" t="s">
        <v>137</v>
      </c>
      <c r="C276" s="177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>
        <f>SUM(AC276-AI276+AJ276)</f>
        <v>0</v>
      </c>
      <c r="AL276" s="154"/>
      <c r="AM276" s="154"/>
      <c r="AN276" s="154"/>
      <c r="AO276" s="156"/>
      <c r="AT276" s="173">
        <f>SUM(AK276)</f>
        <v>0</v>
      </c>
    </row>
    <row r="277" spans="1:47" s="155" customFormat="1" ht="20.25" customHeight="1" hidden="1">
      <c r="A277" s="153"/>
      <c r="B277" s="176" t="s">
        <v>138</v>
      </c>
      <c r="C277" s="177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>
        <f>SUM(AC277-AI277+AJ277)</f>
        <v>0</v>
      </c>
      <c r="AL277" s="154"/>
      <c r="AM277" s="154"/>
      <c r="AN277" s="154"/>
      <c r="AO277" s="156"/>
      <c r="AU277" s="173">
        <f>SUM(AK277)</f>
        <v>0</v>
      </c>
    </row>
    <row r="278" spans="1:48" s="155" customFormat="1" ht="20.25" customHeight="1" hidden="1">
      <c r="A278" s="153"/>
      <c r="B278" s="176" t="s">
        <v>139</v>
      </c>
      <c r="C278" s="177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>
        <f>SUM(AC278-AI278+AJ278)</f>
        <v>0</v>
      </c>
      <c r="AL278" s="154"/>
      <c r="AM278" s="154"/>
      <c r="AN278" s="154"/>
      <c r="AO278" s="156"/>
      <c r="AV278" s="173">
        <f>SUM(AK278)</f>
        <v>0</v>
      </c>
    </row>
    <row r="279" spans="1:49" s="151" customFormat="1" ht="20.25" customHeight="1" hidden="1">
      <c r="A279" s="149"/>
      <c r="B279" s="178" t="s">
        <v>140</v>
      </c>
      <c r="C279" s="179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>
        <f>SUM(AC280+AC282)</f>
        <v>0</v>
      </c>
      <c r="AD279" s="150">
        <f aca="true" t="shared" si="101" ref="AD279:AK279">SUM(AD280+AD282)</f>
        <v>0</v>
      </c>
      <c r="AE279" s="150">
        <f t="shared" si="101"/>
        <v>0</v>
      </c>
      <c r="AF279" s="150">
        <f t="shared" si="101"/>
        <v>0</v>
      </c>
      <c r="AG279" s="150">
        <f t="shared" si="101"/>
        <v>0</v>
      </c>
      <c r="AH279" s="150">
        <f t="shared" si="101"/>
        <v>0</v>
      </c>
      <c r="AI279" s="150">
        <f t="shared" si="101"/>
        <v>0</v>
      </c>
      <c r="AJ279" s="150">
        <f t="shared" si="101"/>
        <v>0</v>
      </c>
      <c r="AK279" s="150">
        <f t="shared" si="101"/>
        <v>0</v>
      </c>
      <c r="AL279" s="150">
        <f>SUM(AL280+AL282)</f>
        <v>0</v>
      </c>
      <c r="AM279" s="150">
        <f>SUM(AM280+AM282)</f>
        <v>0</v>
      </c>
      <c r="AN279" s="150">
        <f>SUM(AN280+AN282)</f>
        <v>0</v>
      </c>
      <c r="AO279" s="152"/>
      <c r="AW279" s="174">
        <f>SUM(AK279)</f>
        <v>0</v>
      </c>
    </row>
    <row r="280" spans="1:50" s="155" customFormat="1" ht="20.25" customHeight="1" hidden="1">
      <c r="A280" s="153"/>
      <c r="B280" s="176" t="s">
        <v>141</v>
      </c>
      <c r="C280" s="177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>
        <f>SUM(AC280-AI280+AJ280)</f>
        <v>0</v>
      </c>
      <c r="AL280" s="154"/>
      <c r="AM280" s="154"/>
      <c r="AN280" s="154"/>
      <c r="AO280" s="156"/>
      <c r="AX280" s="173">
        <f>SUM(AK280)</f>
        <v>0</v>
      </c>
    </row>
    <row r="281" spans="1:51" s="114" customFormat="1" ht="48.75" customHeight="1" hidden="1">
      <c r="A281" s="111"/>
      <c r="B281" s="180" t="s">
        <v>142</v>
      </c>
      <c r="C281" s="18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P281" s="115"/>
      <c r="Q281" s="115"/>
      <c r="R281" s="115"/>
      <c r="S281" s="115"/>
      <c r="T281" s="115"/>
      <c r="U281" s="112"/>
      <c r="V281" s="112"/>
      <c r="W281" s="112"/>
      <c r="X281" s="112"/>
      <c r="Y281" s="113"/>
      <c r="Z281" s="115"/>
      <c r="AA281" s="115"/>
      <c r="AB281" s="115"/>
      <c r="AC281" s="112"/>
      <c r="AD281" s="112"/>
      <c r="AE281" s="112"/>
      <c r="AF281" s="112"/>
      <c r="AG281" s="112"/>
      <c r="AH281" s="112"/>
      <c r="AI281" s="112"/>
      <c r="AJ281" s="112"/>
      <c r="AK281" s="112">
        <f>SUM(AC281-AI281+AJ281)</f>
        <v>0</v>
      </c>
      <c r="AL281" s="112"/>
      <c r="AM281" s="112"/>
      <c r="AN281" s="112"/>
      <c r="AO281" s="116"/>
      <c r="AY281" s="172">
        <f>SUM(AK281)</f>
        <v>0</v>
      </c>
    </row>
    <row r="282" spans="1:41" s="155" customFormat="1" ht="48.75" customHeight="1" hidden="1">
      <c r="A282" s="153"/>
      <c r="B282" s="176" t="s">
        <v>143</v>
      </c>
      <c r="C282" s="177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>
        <f>SUM(AC282-AI282+AJ282)</f>
        <v>0</v>
      </c>
      <c r="AL282" s="154"/>
      <c r="AM282" s="154"/>
      <c r="AN282" s="154"/>
      <c r="AO282" s="156"/>
    </row>
    <row r="283" spans="1:41" s="56" customFormat="1" ht="22.5" customHeight="1" hidden="1">
      <c r="A283" s="50"/>
      <c r="B283" s="127" t="s">
        <v>45</v>
      </c>
      <c r="C283" s="133" t="s">
        <v>28</v>
      </c>
      <c r="D283" s="130">
        <f>SUM(D284:D296)</f>
        <v>0</v>
      </c>
      <c r="E283" s="130">
        <f>SUM(E284:E296)</f>
        <v>0</v>
      </c>
      <c r="F283" s="130">
        <f>SUM(F284:F296)</f>
        <v>0</v>
      </c>
      <c r="G283" s="130">
        <f>SUM(G284:G296)</f>
        <v>0</v>
      </c>
      <c r="H283" s="130">
        <f>SUM(H284:H296)</f>
        <v>0</v>
      </c>
      <c r="I283" s="130"/>
      <c r="J283" s="130"/>
      <c r="K283" s="130"/>
      <c r="L283" s="130"/>
      <c r="M283" s="130"/>
      <c r="N283" s="130">
        <f>SUM(N284:N296)</f>
        <v>0</v>
      </c>
      <c r="O283" s="130">
        <f>SUM(O284:O296)</f>
        <v>0</v>
      </c>
      <c r="P283" s="130">
        <f>SUM(P284:P296)</f>
        <v>0</v>
      </c>
      <c r="Q283" s="130"/>
      <c r="R283" s="130"/>
      <c r="S283" s="130">
        <f>SUM(S284:S296)</f>
        <v>0</v>
      </c>
      <c r="T283" s="130">
        <f>SUM(T284:T296)</f>
        <v>0</v>
      </c>
      <c r="U283" s="130">
        <f>SUM(U284:U296)</f>
        <v>0</v>
      </c>
      <c r="V283" s="130">
        <f>SUM(V284:V296)</f>
        <v>0</v>
      </c>
      <c r="W283" s="130">
        <v>0</v>
      </c>
      <c r="X283" s="130">
        <f>SUM(X284:X296)</f>
        <v>0</v>
      </c>
      <c r="Y283" s="100">
        <f>SUM(Y284:Y296)</f>
        <v>0</v>
      </c>
      <c r="Z283" s="101">
        <f>SUM(Z284:Z296)</f>
        <v>0</v>
      </c>
      <c r="AA283" s="130">
        <f>SUM(AA284:AA296)</f>
        <v>0</v>
      </c>
      <c r="AB283" s="130">
        <f>SUM(AB284:AB296)</f>
        <v>0</v>
      </c>
      <c r="AC283" s="130">
        <f>SUM(AC284+AC293)</f>
        <v>855451</v>
      </c>
      <c r="AD283" s="130">
        <f aca="true" t="shared" si="102" ref="AD283:AK283">SUM(AD284+AD293)</f>
        <v>855451</v>
      </c>
      <c r="AE283" s="130">
        <f t="shared" si="102"/>
        <v>0</v>
      </c>
      <c r="AF283" s="130">
        <f t="shared" si="102"/>
        <v>0</v>
      </c>
      <c r="AG283" s="130">
        <f t="shared" si="102"/>
        <v>0</v>
      </c>
      <c r="AH283" s="130">
        <f t="shared" si="102"/>
        <v>0</v>
      </c>
      <c r="AI283" s="130">
        <f t="shared" si="102"/>
        <v>0</v>
      </c>
      <c r="AJ283" s="130">
        <f t="shared" si="102"/>
        <v>0</v>
      </c>
      <c r="AK283" s="130">
        <f t="shared" si="102"/>
        <v>855451</v>
      </c>
      <c r="AL283" s="130">
        <f>SUM(AL284+AL293)</f>
        <v>855451</v>
      </c>
      <c r="AM283" s="130">
        <f>SUM(AM284+AM293)</f>
        <v>0</v>
      </c>
      <c r="AN283" s="130">
        <f>SUM(AN284+AN293)</f>
        <v>0</v>
      </c>
      <c r="AO283" s="55"/>
    </row>
    <row r="284" spans="1:41" s="121" customFormat="1" ht="17.25" customHeight="1" hidden="1">
      <c r="A284" s="117"/>
      <c r="B284" s="182" t="s">
        <v>131</v>
      </c>
      <c r="C284" s="183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9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>
        <f>SUM(AC285+AC288+AC289+AC290+AC291+AC292)</f>
        <v>855451</v>
      </c>
      <c r="AD284" s="118">
        <f aca="true" t="shared" si="103" ref="AD284:AK284">SUM(AD285+AD288+AD289+AD290+AD291+AD292)</f>
        <v>855451</v>
      </c>
      <c r="AE284" s="118">
        <f t="shared" si="103"/>
        <v>0</v>
      </c>
      <c r="AF284" s="118">
        <f t="shared" si="103"/>
        <v>0</v>
      </c>
      <c r="AG284" s="118">
        <f t="shared" si="103"/>
        <v>0</v>
      </c>
      <c r="AH284" s="118">
        <f t="shared" si="103"/>
        <v>0</v>
      </c>
      <c r="AI284" s="118">
        <f t="shared" si="103"/>
        <v>0</v>
      </c>
      <c r="AJ284" s="118">
        <f t="shared" si="103"/>
        <v>0</v>
      </c>
      <c r="AK284" s="118">
        <f t="shared" si="103"/>
        <v>855451</v>
      </c>
      <c r="AL284" s="118">
        <f>SUM(AL285+AL288+AL289+AL290+AL291+AL292)</f>
        <v>855451</v>
      </c>
      <c r="AM284" s="118">
        <f>SUM(AM285+AM288+AM289+AM290+AM291+AM292)</f>
        <v>0</v>
      </c>
      <c r="AN284" s="118">
        <f>SUM(AN285+AN288+AN289+AN290+AN291+AN292)</f>
        <v>0</v>
      </c>
      <c r="AO284" s="120">
        <f>SUM(AK284)</f>
        <v>855451</v>
      </c>
    </row>
    <row r="285" spans="1:41" s="155" customFormat="1" ht="20.25" customHeight="1" hidden="1">
      <c r="A285" s="153"/>
      <c r="B285" s="176" t="s">
        <v>132</v>
      </c>
      <c r="C285" s="18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>
        <f>SUM(AC286+AC287)</f>
        <v>852876</v>
      </c>
      <c r="AD285" s="154">
        <f aca="true" t="shared" si="104" ref="AD285:AK285">SUM(AD286+AD287)</f>
        <v>852876</v>
      </c>
      <c r="AE285" s="154">
        <f t="shared" si="104"/>
        <v>0</v>
      </c>
      <c r="AF285" s="154">
        <f t="shared" si="104"/>
        <v>0</v>
      </c>
      <c r="AG285" s="154">
        <f t="shared" si="104"/>
        <v>0</v>
      </c>
      <c r="AH285" s="154">
        <f t="shared" si="104"/>
        <v>0</v>
      </c>
      <c r="AI285" s="154">
        <f t="shared" si="104"/>
        <v>0</v>
      </c>
      <c r="AJ285" s="154">
        <f t="shared" si="104"/>
        <v>0</v>
      </c>
      <c r="AK285" s="154">
        <f t="shared" si="104"/>
        <v>852876</v>
      </c>
      <c r="AL285" s="154">
        <f>SUM(AL286+AL287)</f>
        <v>852876</v>
      </c>
      <c r="AM285" s="154">
        <f>SUM(AM286+AM287)</f>
        <v>0</v>
      </c>
      <c r="AN285" s="154">
        <f>SUM(AN286+AN287)</f>
        <v>0</v>
      </c>
      <c r="AO285" s="156"/>
    </row>
    <row r="286" spans="1:42" s="114" customFormat="1" ht="20.25" customHeight="1" hidden="1">
      <c r="A286" s="111"/>
      <c r="B286" s="180" t="s">
        <v>133</v>
      </c>
      <c r="C286" s="18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3"/>
      <c r="P286" s="115"/>
      <c r="Q286" s="115"/>
      <c r="R286" s="115"/>
      <c r="S286" s="115"/>
      <c r="T286" s="115"/>
      <c r="U286" s="112"/>
      <c r="V286" s="112"/>
      <c r="W286" s="112"/>
      <c r="X286" s="112"/>
      <c r="Y286" s="113"/>
      <c r="Z286" s="115"/>
      <c r="AA286" s="115"/>
      <c r="AB286" s="115"/>
      <c r="AC286" s="112">
        <v>681463</v>
      </c>
      <c r="AD286" s="112">
        <v>681463</v>
      </c>
      <c r="AE286" s="112"/>
      <c r="AF286" s="112"/>
      <c r="AG286" s="112"/>
      <c r="AH286" s="112"/>
      <c r="AI286" s="112"/>
      <c r="AJ286" s="112"/>
      <c r="AK286" s="112">
        <f>SUM(AC286-AI286+AJ286)</f>
        <v>681463</v>
      </c>
      <c r="AL286" s="112">
        <v>681463</v>
      </c>
      <c r="AM286" s="112"/>
      <c r="AN286" s="112"/>
      <c r="AO286" s="116"/>
      <c r="AP286" s="172">
        <f>SUM(AK286)</f>
        <v>681463</v>
      </c>
    </row>
    <row r="287" spans="1:43" s="114" customFormat="1" ht="20.25" customHeight="1" hidden="1">
      <c r="A287" s="111"/>
      <c r="B287" s="180" t="s">
        <v>134</v>
      </c>
      <c r="C287" s="18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3"/>
      <c r="P287" s="115"/>
      <c r="Q287" s="115"/>
      <c r="R287" s="115"/>
      <c r="S287" s="115"/>
      <c r="T287" s="115"/>
      <c r="U287" s="112"/>
      <c r="V287" s="112"/>
      <c r="W287" s="112"/>
      <c r="X287" s="112"/>
      <c r="Y287" s="113"/>
      <c r="Z287" s="115"/>
      <c r="AA287" s="115"/>
      <c r="AB287" s="115"/>
      <c r="AC287" s="112">
        <v>171413</v>
      </c>
      <c r="AD287" s="112">
        <v>171413</v>
      </c>
      <c r="AE287" s="112"/>
      <c r="AF287" s="112"/>
      <c r="AG287" s="112"/>
      <c r="AH287" s="112"/>
      <c r="AI287" s="112"/>
      <c r="AJ287" s="112"/>
      <c r="AK287" s="112">
        <f>SUM(AC287-AI287+AJ287)</f>
        <v>171413</v>
      </c>
      <c r="AL287" s="112">
        <v>171413</v>
      </c>
      <c r="AM287" s="112"/>
      <c r="AN287" s="112"/>
      <c r="AO287" s="116"/>
      <c r="AQ287" s="172">
        <f>SUM(AK287)</f>
        <v>171413</v>
      </c>
    </row>
    <row r="288" spans="1:44" s="155" customFormat="1" ht="20.25" customHeight="1" hidden="1">
      <c r="A288" s="153"/>
      <c r="B288" s="176" t="s">
        <v>135</v>
      </c>
      <c r="C288" s="177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>
        <f>SUM(AC288-AI288+AJ288)</f>
        <v>0</v>
      </c>
      <c r="AL288" s="154"/>
      <c r="AM288" s="154"/>
      <c r="AN288" s="154"/>
      <c r="AO288" s="156"/>
      <c r="AR288" s="173">
        <f>SUM(AK288)</f>
        <v>0</v>
      </c>
    </row>
    <row r="289" spans="1:45" s="155" customFormat="1" ht="20.25" customHeight="1" hidden="1">
      <c r="A289" s="153"/>
      <c r="B289" s="176" t="s">
        <v>136</v>
      </c>
      <c r="C289" s="177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>
        <v>2575</v>
      </c>
      <c r="AD289" s="154">
        <v>2575</v>
      </c>
      <c r="AE289" s="154"/>
      <c r="AF289" s="154"/>
      <c r="AG289" s="154"/>
      <c r="AH289" s="154"/>
      <c r="AI289" s="154"/>
      <c r="AJ289" s="154"/>
      <c r="AK289" s="154">
        <f>SUM(AC289-AI289+AJ289)</f>
        <v>2575</v>
      </c>
      <c r="AL289" s="154">
        <v>2575</v>
      </c>
      <c r="AM289" s="154"/>
      <c r="AN289" s="154"/>
      <c r="AO289" s="156"/>
      <c r="AS289" s="173">
        <f>SUM(AK289)</f>
        <v>2575</v>
      </c>
    </row>
    <row r="290" spans="1:46" s="155" customFormat="1" ht="38.25" customHeight="1" hidden="1">
      <c r="A290" s="153"/>
      <c r="B290" s="176" t="s">
        <v>137</v>
      </c>
      <c r="C290" s="177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>
        <f>SUM(AC290-AI290+AJ290)</f>
        <v>0</v>
      </c>
      <c r="AL290" s="154"/>
      <c r="AM290" s="154"/>
      <c r="AN290" s="154"/>
      <c r="AO290" s="156"/>
      <c r="AT290" s="173">
        <f>SUM(AK290)</f>
        <v>0</v>
      </c>
    </row>
    <row r="291" spans="1:47" s="155" customFormat="1" ht="20.25" customHeight="1" hidden="1">
      <c r="A291" s="153"/>
      <c r="B291" s="176" t="s">
        <v>138</v>
      </c>
      <c r="C291" s="177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>
        <f>SUM(AC291-AI291+AJ291)</f>
        <v>0</v>
      </c>
      <c r="AL291" s="154"/>
      <c r="AM291" s="154"/>
      <c r="AN291" s="154"/>
      <c r="AO291" s="156"/>
      <c r="AU291" s="173">
        <f>SUM(AK291)</f>
        <v>0</v>
      </c>
    </row>
    <row r="292" spans="1:48" s="155" customFormat="1" ht="20.25" customHeight="1" hidden="1">
      <c r="A292" s="153"/>
      <c r="B292" s="176" t="s">
        <v>139</v>
      </c>
      <c r="C292" s="177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>
        <f>SUM(AC292-AI292+AJ292)</f>
        <v>0</v>
      </c>
      <c r="AL292" s="154"/>
      <c r="AM292" s="154"/>
      <c r="AN292" s="154"/>
      <c r="AO292" s="156"/>
      <c r="AV292" s="173">
        <f>SUM(AK292)</f>
        <v>0</v>
      </c>
    </row>
    <row r="293" spans="1:49" s="151" customFormat="1" ht="20.25" customHeight="1" hidden="1">
      <c r="A293" s="149"/>
      <c r="B293" s="178" t="s">
        <v>140</v>
      </c>
      <c r="C293" s="179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>
        <f>SUM(AC294+AC296)</f>
        <v>0</v>
      </c>
      <c r="AD293" s="150">
        <f aca="true" t="shared" si="105" ref="AD293:AK293">SUM(AD294+AD296)</f>
        <v>0</v>
      </c>
      <c r="AE293" s="150">
        <f t="shared" si="105"/>
        <v>0</v>
      </c>
      <c r="AF293" s="150">
        <f t="shared" si="105"/>
        <v>0</v>
      </c>
      <c r="AG293" s="150">
        <f t="shared" si="105"/>
        <v>0</v>
      </c>
      <c r="AH293" s="150">
        <f t="shared" si="105"/>
        <v>0</v>
      </c>
      <c r="AI293" s="150">
        <f t="shared" si="105"/>
        <v>0</v>
      </c>
      <c r="AJ293" s="150">
        <f t="shared" si="105"/>
        <v>0</v>
      </c>
      <c r="AK293" s="150">
        <f t="shared" si="105"/>
        <v>0</v>
      </c>
      <c r="AL293" s="150">
        <f>SUM(AL294+AL296)</f>
        <v>0</v>
      </c>
      <c r="AM293" s="150">
        <f>SUM(AM294+AM296)</f>
        <v>0</v>
      </c>
      <c r="AN293" s="150">
        <f>SUM(AN294+AN296)</f>
        <v>0</v>
      </c>
      <c r="AO293" s="152"/>
      <c r="AW293" s="174">
        <f>SUM(AK293)</f>
        <v>0</v>
      </c>
    </row>
    <row r="294" spans="1:50" s="155" customFormat="1" ht="20.25" customHeight="1" hidden="1">
      <c r="A294" s="153"/>
      <c r="B294" s="176" t="s">
        <v>141</v>
      </c>
      <c r="C294" s="177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>
        <f>SUM(AC294-AI294+AJ294)</f>
        <v>0</v>
      </c>
      <c r="AL294" s="154"/>
      <c r="AM294" s="154"/>
      <c r="AN294" s="154"/>
      <c r="AO294" s="156"/>
      <c r="AX294" s="173">
        <f>SUM(AK294)</f>
        <v>0</v>
      </c>
    </row>
    <row r="295" spans="1:51" s="114" customFormat="1" ht="48.75" customHeight="1" hidden="1">
      <c r="A295" s="111"/>
      <c r="B295" s="180" t="s">
        <v>142</v>
      </c>
      <c r="C295" s="18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P295" s="115"/>
      <c r="Q295" s="115"/>
      <c r="R295" s="115"/>
      <c r="S295" s="115"/>
      <c r="T295" s="115"/>
      <c r="U295" s="112"/>
      <c r="V295" s="112"/>
      <c r="W295" s="112"/>
      <c r="X295" s="112"/>
      <c r="Y295" s="113"/>
      <c r="Z295" s="115"/>
      <c r="AA295" s="115"/>
      <c r="AB295" s="115"/>
      <c r="AC295" s="112"/>
      <c r="AD295" s="112"/>
      <c r="AE295" s="112"/>
      <c r="AF295" s="112"/>
      <c r="AG295" s="112"/>
      <c r="AH295" s="112"/>
      <c r="AI295" s="112"/>
      <c r="AJ295" s="112"/>
      <c r="AK295" s="112">
        <f>SUM(AC295-AI295+AJ295)</f>
        <v>0</v>
      </c>
      <c r="AL295" s="112"/>
      <c r="AM295" s="112"/>
      <c r="AN295" s="112"/>
      <c r="AO295" s="116"/>
      <c r="AY295" s="172">
        <f>SUM(AK295)</f>
        <v>0</v>
      </c>
    </row>
    <row r="296" spans="1:41" s="155" customFormat="1" ht="48.75" customHeight="1" hidden="1">
      <c r="A296" s="153"/>
      <c r="B296" s="176" t="s">
        <v>143</v>
      </c>
      <c r="C296" s="177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>
        <f>SUM(AC296-AI296+AJ296)</f>
        <v>0</v>
      </c>
      <c r="AL296" s="154"/>
      <c r="AM296" s="154"/>
      <c r="AN296" s="154"/>
      <c r="AO296" s="156"/>
    </row>
    <row r="297" spans="1:41" s="56" customFormat="1" ht="15.75" hidden="1">
      <c r="A297" s="50"/>
      <c r="B297" s="127" t="s">
        <v>46</v>
      </c>
      <c r="C297" s="133" t="s">
        <v>47</v>
      </c>
      <c r="D297" s="130">
        <f>SUM(D299:D310)</f>
        <v>0</v>
      </c>
      <c r="E297" s="130">
        <f>SUM(E299:E310)</f>
        <v>0</v>
      </c>
      <c r="F297" s="130">
        <f>SUM(F299:F310)</f>
        <v>0</v>
      </c>
      <c r="G297" s="130">
        <f>SUM(G299:G310)</f>
        <v>0</v>
      </c>
      <c r="H297" s="130">
        <f>SUM(H299:H310)</f>
        <v>0</v>
      </c>
      <c r="I297" s="130"/>
      <c r="J297" s="130"/>
      <c r="K297" s="130"/>
      <c r="L297" s="130"/>
      <c r="M297" s="130"/>
      <c r="N297" s="130">
        <f aca="true" t="shared" si="106" ref="N297:AB297">SUM(N298:N310)</f>
        <v>0</v>
      </c>
      <c r="O297" s="130">
        <f t="shared" si="106"/>
        <v>0</v>
      </c>
      <c r="P297" s="130">
        <f t="shared" si="106"/>
        <v>0</v>
      </c>
      <c r="Q297" s="130">
        <f t="shared" si="106"/>
        <v>0</v>
      </c>
      <c r="R297" s="130">
        <f t="shared" si="106"/>
        <v>0</v>
      </c>
      <c r="S297" s="130">
        <f t="shared" si="106"/>
        <v>0</v>
      </c>
      <c r="T297" s="130">
        <f t="shared" si="106"/>
        <v>0</v>
      </c>
      <c r="U297" s="130">
        <f t="shared" si="106"/>
        <v>0</v>
      </c>
      <c r="V297" s="130">
        <f t="shared" si="106"/>
        <v>0</v>
      </c>
      <c r="W297" s="130">
        <f t="shared" si="106"/>
        <v>0</v>
      </c>
      <c r="X297" s="130">
        <f t="shared" si="106"/>
        <v>0</v>
      </c>
      <c r="Y297" s="100">
        <f t="shared" si="106"/>
        <v>0</v>
      </c>
      <c r="Z297" s="101">
        <f t="shared" si="106"/>
        <v>0</v>
      </c>
      <c r="AA297" s="130">
        <f t="shared" si="106"/>
        <v>0</v>
      </c>
      <c r="AB297" s="130">
        <f t="shared" si="106"/>
        <v>0</v>
      </c>
      <c r="AC297" s="130">
        <f>SUM(AC298+AC307)</f>
        <v>9019512</v>
      </c>
      <c r="AD297" s="130">
        <f aca="true" t="shared" si="107" ref="AD297:AK297">SUM(AD298+AD307)</f>
        <v>9019512</v>
      </c>
      <c r="AE297" s="130">
        <f t="shared" si="107"/>
        <v>0</v>
      </c>
      <c r="AF297" s="130">
        <f t="shared" si="107"/>
        <v>0</v>
      </c>
      <c r="AG297" s="130">
        <f t="shared" si="107"/>
        <v>0</v>
      </c>
      <c r="AH297" s="130">
        <f t="shared" si="107"/>
        <v>0</v>
      </c>
      <c r="AI297" s="130">
        <f t="shared" si="107"/>
        <v>0</v>
      </c>
      <c r="AJ297" s="130">
        <f t="shared" si="107"/>
        <v>0</v>
      </c>
      <c r="AK297" s="130">
        <f t="shared" si="107"/>
        <v>9019512</v>
      </c>
      <c r="AL297" s="130">
        <f>SUM(AL298+AL307)</f>
        <v>9019512</v>
      </c>
      <c r="AM297" s="130">
        <f>SUM(AM298+AM307)</f>
        <v>0</v>
      </c>
      <c r="AN297" s="130">
        <f>SUM(AN298+AN307)</f>
        <v>0</v>
      </c>
      <c r="AO297" s="55"/>
    </row>
    <row r="298" spans="1:41" s="121" customFormat="1" ht="17.25" customHeight="1" hidden="1">
      <c r="A298" s="117"/>
      <c r="B298" s="182" t="s">
        <v>131</v>
      </c>
      <c r="C298" s="183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9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>
        <f>SUM(AC299+AC302+AC303+AC304+AC305+AC306)</f>
        <v>9019512</v>
      </c>
      <c r="AD298" s="118">
        <f aca="true" t="shared" si="108" ref="AD298:AK298">SUM(AD299+AD302+AD303+AD304+AD305+AD306)</f>
        <v>9019512</v>
      </c>
      <c r="AE298" s="118">
        <f t="shared" si="108"/>
        <v>0</v>
      </c>
      <c r="AF298" s="118">
        <f t="shared" si="108"/>
        <v>0</v>
      </c>
      <c r="AG298" s="118">
        <f t="shared" si="108"/>
        <v>0</v>
      </c>
      <c r="AH298" s="118">
        <f t="shared" si="108"/>
        <v>0</v>
      </c>
      <c r="AI298" s="118">
        <f t="shared" si="108"/>
        <v>0</v>
      </c>
      <c r="AJ298" s="118">
        <f t="shared" si="108"/>
        <v>0</v>
      </c>
      <c r="AK298" s="118">
        <f t="shared" si="108"/>
        <v>9019512</v>
      </c>
      <c r="AL298" s="118">
        <f>SUM(AL299+AL302+AL303+AL304+AL305+AL306)</f>
        <v>9019512</v>
      </c>
      <c r="AM298" s="118">
        <f>SUM(AM299+AM302+AM303+AM304+AM305+AM306)</f>
        <v>0</v>
      </c>
      <c r="AN298" s="118">
        <f>SUM(AN299+AN302+AN303+AN304+AN305+AN306)</f>
        <v>0</v>
      </c>
      <c r="AO298" s="120">
        <f>SUM(AK298)</f>
        <v>9019512</v>
      </c>
    </row>
    <row r="299" spans="1:41" s="155" customFormat="1" ht="20.25" customHeight="1" hidden="1">
      <c r="A299" s="153"/>
      <c r="B299" s="176" t="s">
        <v>132</v>
      </c>
      <c r="C299" s="18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>
        <f>SUM(AC300+AC301)</f>
        <v>7814836</v>
      </c>
      <c r="AD299" s="154">
        <f aca="true" t="shared" si="109" ref="AD299:AK299">SUM(AD300+AD301)</f>
        <v>7814836</v>
      </c>
      <c r="AE299" s="154">
        <f t="shared" si="109"/>
        <v>0</v>
      </c>
      <c r="AF299" s="154">
        <f t="shared" si="109"/>
        <v>0</v>
      </c>
      <c r="AG299" s="154">
        <f t="shared" si="109"/>
        <v>0</v>
      </c>
      <c r="AH299" s="154">
        <f t="shared" si="109"/>
        <v>0</v>
      </c>
      <c r="AI299" s="154">
        <f t="shared" si="109"/>
        <v>0</v>
      </c>
      <c r="AJ299" s="154">
        <f t="shared" si="109"/>
        <v>0</v>
      </c>
      <c r="AK299" s="154">
        <f t="shared" si="109"/>
        <v>7814836</v>
      </c>
      <c r="AL299" s="154">
        <f>SUM(AL300+AL301)</f>
        <v>7814836</v>
      </c>
      <c r="AM299" s="154">
        <f>SUM(AM300+AM301)</f>
        <v>0</v>
      </c>
      <c r="AN299" s="154">
        <f>SUM(AN300+AN301)</f>
        <v>0</v>
      </c>
      <c r="AO299" s="156"/>
    </row>
    <row r="300" spans="1:42" s="114" customFormat="1" ht="20.25" customHeight="1" hidden="1">
      <c r="A300" s="111"/>
      <c r="B300" s="180" t="s">
        <v>133</v>
      </c>
      <c r="C300" s="18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P300" s="115"/>
      <c r="Q300" s="115"/>
      <c r="R300" s="115"/>
      <c r="S300" s="115"/>
      <c r="T300" s="115"/>
      <c r="U300" s="112"/>
      <c r="V300" s="112"/>
      <c r="W300" s="112"/>
      <c r="X300" s="112"/>
      <c r="Y300" s="113"/>
      <c r="Z300" s="115"/>
      <c r="AA300" s="115"/>
      <c r="AB300" s="115"/>
      <c r="AC300" s="112">
        <v>6048823</v>
      </c>
      <c r="AD300" s="112">
        <v>6048823</v>
      </c>
      <c r="AE300" s="112"/>
      <c r="AF300" s="112"/>
      <c r="AG300" s="112"/>
      <c r="AH300" s="112"/>
      <c r="AI300" s="112"/>
      <c r="AJ300" s="112"/>
      <c r="AK300" s="112">
        <f>SUM(AC300-AI300+AJ300)</f>
        <v>6048823</v>
      </c>
      <c r="AL300" s="112">
        <v>6048823</v>
      </c>
      <c r="AM300" s="112"/>
      <c r="AN300" s="112"/>
      <c r="AO300" s="116"/>
      <c r="AP300" s="172">
        <f>SUM(AK300)</f>
        <v>6048823</v>
      </c>
    </row>
    <row r="301" spans="1:43" s="114" customFormat="1" ht="20.25" customHeight="1" hidden="1">
      <c r="A301" s="111"/>
      <c r="B301" s="180" t="s">
        <v>134</v>
      </c>
      <c r="C301" s="18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P301" s="115"/>
      <c r="Q301" s="115"/>
      <c r="R301" s="115"/>
      <c r="S301" s="115"/>
      <c r="T301" s="115"/>
      <c r="U301" s="112"/>
      <c r="V301" s="112"/>
      <c r="W301" s="112"/>
      <c r="X301" s="112"/>
      <c r="Y301" s="113"/>
      <c r="Z301" s="115"/>
      <c r="AA301" s="115"/>
      <c r="AB301" s="115"/>
      <c r="AC301" s="112">
        <v>1766013</v>
      </c>
      <c r="AD301" s="112">
        <v>1766013</v>
      </c>
      <c r="AE301" s="112"/>
      <c r="AF301" s="112"/>
      <c r="AG301" s="112"/>
      <c r="AH301" s="112"/>
      <c r="AI301" s="112"/>
      <c r="AJ301" s="112"/>
      <c r="AK301" s="112">
        <f>SUM(AC301-AI301+AJ301)</f>
        <v>1766013</v>
      </c>
      <c r="AL301" s="112">
        <v>1766013</v>
      </c>
      <c r="AM301" s="112"/>
      <c r="AN301" s="112"/>
      <c r="AO301" s="116"/>
      <c r="AQ301" s="172">
        <f>SUM(AK301)</f>
        <v>1766013</v>
      </c>
    </row>
    <row r="302" spans="1:44" s="155" customFormat="1" ht="20.25" customHeight="1" hidden="1">
      <c r="A302" s="153"/>
      <c r="B302" s="176" t="s">
        <v>135</v>
      </c>
      <c r="C302" s="177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>
        <v>1076281</v>
      </c>
      <c r="AD302" s="154">
        <v>1076281</v>
      </c>
      <c r="AE302" s="154"/>
      <c r="AF302" s="154"/>
      <c r="AG302" s="154"/>
      <c r="AH302" s="154"/>
      <c r="AI302" s="154"/>
      <c r="AJ302" s="154"/>
      <c r="AK302" s="154">
        <f>SUM(AC302-AI302+AJ302)</f>
        <v>1076281</v>
      </c>
      <c r="AL302" s="154">
        <v>1076281</v>
      </c>
      <c r="AM302" s="154"/>
      <c r="AN302" s="154"/>
      <c r="AO302" s="156"/>
      <c r="AR302" s="173">
        <f>SUM(AK302)</f>
        <v>1076281</v>
      </c>
    </row>
    <row r="303" spans="1:45" s="155" customFormat="1" ht="20.25" customHeight="1" hidden="1">
      <c r="A303" s="153"/>
      <c r="B303" s="176" t="s">
        <v>136</v>
      </c>
      <c r="C303" s="177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>
        <v>72021</v>
      </c>
      <c r="AD303" s="154">
        <v>72021</v>
      </c>
      <c r="AE303" s="154"/>
      <c r="AF303" s="154"/>
      <c r="AG303" s="154"/>
      <c r="AH303" s="154"/>
      <c r="AI303" s="154"/>
      <c r="AJ303" s="154"/>
      <c r="AK303" s="154">
        <f>SUM(AC303-AI303+AJ303)</f>
        <v>72021</v>
      </c>
      <c r="AL303" s="154">
        <v>72021</v>
      </c>
      <c r="AM303" s="154"/>
      <c r="AN303" s="154"/>
      <c r="AO303" s="156"/>
      <c r="AS303" s="173">
        <f>SUM(AK303)</f>
        <v>72021</v>
      </c>
    </row>
    <row r="304" spans="1:46" s="155" customFormat="1" ht="38.25" customHeight="1" hidden="1">
      <c r="A304" s="153"/>
      <c r="B304" s="176" t="s">
        <v>137</v>
      </c>
      <c r="C304" s="177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>
        <v>56374</v>
      </c>
      <c r="AD304" s="154">
        <v>56374</v>
      </c>
      <c r="AE304" s="154"/>
      <c r="AF304" s="154"/>
      <c r="AG304" s="154"/>
      <c r="AH304" s="154"/>
      <c r="AI304" s="154"/>
      <c r="AJ304" s="154"/>
      <c r="AK304" s="154">
        <f>SUM(AC304-AI304+AJ304)</f>
        <v>56374</v>
      </c>
      <c r="AL304" s="154">
        <v>56374</v>
      </c>
      <c r="AM304" s="154"/>
      <c r="AN304" s="154"/>
      <c r="AO304" s="156"/>
      <c r="AT304" s="173">
        <f>SUM(AK304)</f>
        <v>56374</v>
      </c>
    </row>
    <row r="305" spans="1:47" s="155" customFormat="1" ht="20.25" customHeight="1" hidden="1">
      <c r="A305" s="153"/>
      <c r="B305" s="176" t="s">
        <v>138</v>
      </c>
      <c r="C305" s="177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>
        <f>SUM(AC305-AI305+AJ305)</f>
        <v>0</v>
      </c>
      <c r="AL305" s="154"/>
      <c r="AM305" s="154"/>
      <c r="AN305" s="154"/>
      <c r="AO305" s="156"/>
      <c r="AU305" s="173">
        <f>SUM(AK305)</f>
        <v>0</v>
      </c>
    </row>
    <row r="306" spans="1:48" s="155" customFormat="1" ht="20.25" customHeight="1" hidden="1">
      <c r="A306" s="153"/>
      <c r="B306" s="176" t="s">
        <v>139</v>
      </c>
      <c r="C306" s="177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>
        <f>SUM(AC306-AI306+AJ306)</f>
        <v>0</v>
      </c>
      <c r="AL306" s="154"/>
      <c r="AM306" s="154"/>
      <c r="AN306" s="154"/>
      <c r="AO306" s="156"/>
      <c r="AV306" s="173">
        <f>SUM(AK306)</f>
        <v>0</v>
      </c>
    </row>
    <row r="307" spans="1:49" s="151" customFormat="1" ht="20.25" customHeight="1" hidden="1">
      <c r="A307" s="149"/>
      <c r="B307" s="178" t="s">
        <v>140</v>
      </c>
      <c r="C307" s="179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>
        <f>SUM(AC308+AC310)</f>
        <v>0</v>
      </c>
      <c r="AD307" s="150">
        <f aca="true" t="shared" si="110" ref="AD307:AK307">SUM(AD308+AD310)</f>
        <v>0</v>
      </c>
      <c r="AE307" s="150">
        <f t="shared" si="110"/>
        <v>0</v>
      </c>
      <c r="AF307" s="150">
        <f t="shared" si="110"/>
        <v>0</v>
      </c>
      <c r="AG307" s="150">
        <f t="shared" si="110"/>
        <v>0</v>
      </c>
      <c r="AH307" s="150">
        <f t="shared" si="110"/>
        <v>0</v>
      </c>
      <c r="AI307" s="150">
        <f t="shared" si="110"/>
        <v>0</v>
      </c>
      <c r="AJ307" s="150">
        <f t="shared" si="110"/>
        <v>0</v>
      </c>
      <c r="AK307" s="150">
        <f t="shared" si="110"/>
        <v>0</v>
      </c>
      <c r="AL307" s="150">
        <f>SUM(AL308+AL310)</f>
        <v>0</v>
      </c>
      <c r="AM307" s="150">
        <f>SUM(AM308+AM310)</f>
        <v>0</v>
      </c>
      <c r="AN307" s="150">
        <f>SUM(AN308+AN310)</f>
        <v>0</v>
      </c>
      <c r="AO307" s="152"/>
      <c r="AW307" s="174">
        <f>SUM(AK307)</f>
        <v>0</v>
      </c>
    </row>
    <row r="308" spans="1:50" s="155" customFormat="1" ht="20.25" customHeight="1" hidden="1">
      <c r="A308" s="153"/>
      <c r="B308" s="176" t="s">
        <v>141</v>
      </c>
      <c r="C308" s="177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>
        <f>SUM(AC308-AI308+AJ308)</f>
        <v>0</v>
      </c>
      <c r="AL308" s="154"/>
      <c r="AM308" s="154"/>
      <c r="AN308" s="154"/>
      <c r="AO308" s="156"/>
      <c r="AX308" s="173">
        <f>SUM(AK308)</f>
        <v>0</v>
      </c>
    </row>
    <row r="309" spans="1:51" s="114" customFormat="1" ht="48.75" customHeight="1" hidden="1">
      <c r="A309" s="111"/>
      <c r="B309" s="180" t="s">
        <v>142</v>
      </c>
      <c r="C309" s="18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P309" s="115"/>
      <c r="Q309" s="115"/>
      <c r="R309" s="115"/>
      <c r="S309" s="115"/>
      <c r="T309" s="115"/>
      <c r="U309" s="112"/>
      <c r="V309" s="112"/>
      <c r="W309" s="112"/>
      <c r="X309" s="112"/>
      <c r="Y309" s="113"/>
      <c r="Z309" s="115"/>
      <c r="AA309" s="115"/>
      <c r="AB309" s="115"/>
      <c r="AC309" s="112"/>
      <c r="AD309" s="112"/>
      <c r="AE309" s="112"/>
      <c r="AF309" s="112"/>
      <c r="AG309" s="112"/>
      <c r="AH309" s="112"/>
      <c r="AI309" s="112"/>
      <c r="AJ309" s="112"/>
      <c r="AK309" s="112">
        <f>SUM(AC309-AI309+AJ309)</f>
        <v>0</v>
      </c>
      <c r="AL309" s="112"/>
      <c r="AM309" s="112"/>
      <c r="AN309" s="112"/>
      <c r="AO309" s="116"/>
      <c r="AY309" s="172">
        <f>SUM(AK309)</f>
        <v>0</v>
      </c>
    </row>
    <row r="310" spans="1:41" s="155" customFormat="1" ht="48.75" customHeight="1" hidden="1">
      <c r="A310" s="153"/>
      <c r="B310" s="176" t="s">
        <v>143</v>
      </c>
      <c r="C310" s="177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>
        <f>SUM(AC310-AI310+AJ310)</f>
        <v>0</v>
      </c>
      <c r="AL310" s="154"/>
      <c r="AM310" s="154"/>
      <c r="AN310" s="154"/>
      <c r="AO310" s="156"/>
    </row>
    <row r="311" spans="1:41" s="56" customFormat="1" ht="24" customHeight="1" hidden="1">
      <c r="A311" s="104"/>
      <c r="B311" s="127" t="s">
        <v>104</v>
      </c>
      <c r="C311" s="133" t="s">
        <v>105</v>
      </c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29"/>
      <c r="O311" s="140"/>
      <c r="P311" s="129"/>
      <c r="Q311" s="129"/>
      <c r="R311" s="129"/>
      <c r="S311" s="129"/>
      <c r="T311" s="129"/>
      <c r="U311" s="130"/>
      <c r="V311" s="130"/>
      <c r="W311" s="130"/>
      <c r="X311" s="130"/>
      <c r="Y311" s="129"/>
      <c r="Z311" s="129"/>
      <c r="AA311" s="129"/>
      <c r="AB311" s="129"/>
      <c r="AC311" s="130">
        <f>SUM(AC312+AC321)</f>
        <v>1909620</v>
      </c>
      <c r="AD311" s="130">
        <f aca="true" t="shared" si="111" ref="AD311:AK311">SUM(AD312+AD321)</f>
        <v>1909620</v>
      </c>
      <c r="AE311" s="130">
        <f t="shared" si="111"/>
        <v>0</v>
      </c>
      <c r="AF311" s="130">
        <f t="shared" si="111"/>
        <v>0</v>
      </c>
      <c r="AG311" s="130">
        <f t="shared" si="111"/>
        <v>0</v>
      </c>
      <c r="AH311" s="130">
        <f t="shared" si="111"/>
        <v>0</v>
      </c>
      <c r="AI311" s="130">
        <f t="shared" si="111"/>
        <v>0</v>
      </c>
      <c r="AJ311" s="130">
        <f t="shared" si="111"/>
        <v>0</v>
      </c>
      <c r="AK311" s="130">
        <f t="shared" si="111"/>
        <v>1909620</v>
      </c>
      <c r="AL311" s="130">
        <f>SUM(AL312+AL321)</f>
        <v>1909620</v>
      </c>
      <c r="AM311" s="130">
        <f>SUM(AM312+AM321)</f>
        <v>0</v>
      </c>
      <c r="AN311" s="130">
        <f>SUM(AN312+AN321)</f>
        <v>0</v>
      </c>
      <c r="AO311" s="55"/>
    </row>
    <row r="312" spans="1:41" s="121" customFormat="1" ht="17.25" customHeight="1" hidden="1">
      <c r="A312" s="117"/>
      <c r="B312" s="182" t="s">
        <v>131</v>
      </c>
      <c r="C312" s="183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9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>
        <f>SUM(AC313+AC316+AC317+AC318+AC319+AC320)</f>
        <v>1909620</v>
      </c>
      <c r="AD312" s="118">
        <f aca="true" t="shared" si="112" ref="AD312:AK312">SUM(AD313+AD316+AD317+AD318+AD319+AD320)</f>
        <v>1909620</v>
      </c>
      <c r="AE312" s="118">
        <f t="shared" si="112"/>
        <v>0</v>
      </c>
      <c r="AF312" s="118">
        <f t="shared" si="112"/>
        <v>0</v>
      </c>
      <c r="AG312" s="118">
        <f t="shared" si="112"/>
        <v>0</v>
      </c>
      <c r="AH312" s="118">
        <f t="shared" si="112"/>
        <v>0</v>
      </c>
      <c r="AI312" s="118">
        <f t="shared" si="112"/>
        <v>0</v>
      </c>
      <c r="AJ312" s="118">
        <f t="shared" si="112"/>
        <v>0</v>
      </c>
      <c r="AK312" s="118">
        <f t="shared" si="112"/>
        <v>1909620</v>
      </c>
      <c r="AL312" s="118">
        <f>SUM(AL313+AL316+AL317+AL318+AL319+AL320)</f>
        <v>1909620</v>
      </c>
      <c r="AM312" s="118">
        <f>SUM(AM313+AM316+AM317+AM318+AM319+AM320)</f>
        <v>0</v>
      </c>
      <c r="AN312" s="118">
        <f>SUM(AN313+AN316+AN317+AN318+AN319+AN320)</f>
        <v>0</v>
      </c>
      <c r="AO312" s="120">
        <f>SUM(AK312)</f>
        <v>1909620</v>
      </c>
    </row>
    <row r="313" spans="1:41" s="155" customFormat="1" ht="20.25" customHeight="1" hidden="1">
      <c r="A313" s="153"/>
      <c r="B313" s="176" t="s">
        <v>132</v>
      </c>
      <c r="C313" s="18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>
        <f>SUM(AC314+AC315)</f>
        <v>1902111</v>
      </c>
      <c r="AD313" s="154">
        <f aca="true" t="shared" si="113" ref="AD313:AK313">SUM(AD314+AD315)</f>
        <v>1902111</v>
      </c>
      <c r="AE313" s="154">
        <f t="shared" si="113"/>
        <v>0</v>
      </c>
      <c r="AF313" s="154">
        <f t="shared" si="113"/>
        <v>0</v>
      </c>
      <c r="AG313" s="154">
        <f t="shared" si="113"/>
        <v>0</v>
      </c>
      <c r="AH313" s="154">
        <f t="shared" si="113"/>
        <v>0</v>
      </c>
      <c r="AI313" s="154">
        <f t="shared" si="113"/>
        <v>0</v>
      </c>
      <c r="AJ313" s="154">
        <f t="shared" si="113"/>
        <v>0</v>
      </c>
      <c r="AK313" s="154">
        <f t="shared" si="113"/>
        <v>1902111</v>
      </c>
      <c r="AL313" s="154">
        <f>SUM(AL314+AL315)</f>
        <v>1902111</v>
      </c>
      <c r="AM313" s="154">
        <f>SUM(AM314+AM315)</f>
        <v>0</v>
      </c>
      <c r="AN313" s="154">
        <f>SUM(AN314+AN315)</f>
        <v>0</v>
      </c>
      <c r="AO313" s="156"/>
    </row>
    <row r="314" spans="1:42" s="114" customFormat="1" ht="20.25" customHeight="1" hidden="1">
      <c r="A314" s="111"/>
      <c r="B314" s="180" t="s">
        <v>133</v>
      </c>
      <c r="C314" s="18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P314" s="115"/>
      <c r="Q314" s="115"/>
      <c r="R314" s="115"/>
      <c r="S314" s="115"/>
      <c r="T314" s="115"/>
      <c r="U314" s="112"/>
      <c r="V314" s="112"/>
      <c r="W314" s="112"/>
      <c r="X314" s="112"/>
      <c r="Y314" s="113"/>
      <c r="Z314" s="115"/>
      <c r="AA314" s="115"/>
      <c r="AB314" s="115"/>
      <c r="AC314" s="112">
        <v>1403946</v>
      </c>
      <c r="AD314" s="112">
        <v>1403946</v>
      </c>
      <c r="AE314" s="112"/>
      <c r="AF314" s="112"/>
      <c r="AG314" s="112"/>
      <c r="AH314" s="112"/>
      <c r="AI314" s="112"/>
      <c r="AJ314" s="112"/>
      <c r="AK314" s="112">
        <f>SUM(AC314-AI314+AJ314)</f>
        <v>1403946</v>
      </c>
      <c r="AL314" s="112">
        <v>1403946</v>
      </c>
      <c r="AM314" s="112"/>
      <c r="AN314" s="112"/>
      <c r="AO314" s="116"/>
      <c r="AP314" s="172">
        <f>SUM(AK314)</f>
        <v>1403946</v>
      </c>
    </row>
    <row r="315" spans="1:43" s="114" customFormat="1" ht="20.25" customHeight="1" hidden="1">
      <c r="A315" s="111"/>
      <c r="B315" s="180" t="s">
        <v>134</v>
      </c>
      <c r="C315" s="18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P315" s="115"/>
      <c r="Q315" s="115"/>
      <c r="R315" s="115"/>
      <c r="S315" s="115"/>
      <c r="T315" s="115"/>
      <c r="U315" s="112"/>
      <c r="V315" s="112"/>
      <c r="W315" s="112"/>
      <c r="X315" s="112"/>
      <c r="Y315" s="113"/>
      <c r="Z315" s="115"/>
      <c r="AA315" s="115"/>
      <c r="AB315" s="115"/>
      <c r="AC315" s="112">
        <v>498165</v>
      </c>
      <c r="AD315" s="112">
        <v>498165</v>
      </c>
      <c r="AE315" s="112"/>
      <c r="AF315" s="112"/>
      <c r="AG315" s="112"/>
      <c r="AH315" s="112"/>
      <c r="AI315" s="112"/>
      <c r="AJ315" s="112"/>
      <c r="AK315" s="112">
        <f>SUM(AC315-AI315+AJ315)</f>
        <v>498165</v>
      </c>
      <c r="AL315" s="112">
        <v>498165</v>
      </c>
      <c r="AM315" s="112"/>
      <c r="AN315" s="112"/>
      <c r="AO315" s="116"/>
      <c r="AQ315" s="172">
        <f>SUM(AK315)</f>
        <v>498165</v>
      </c>
    </row>
    <row r="316" spans="1:44" s="155" customFormat="1" ht="20.25" customHeight="1" hidden="1">
      <c r="A316" s="153"/>
      <c r="B316" s="176" t="s">
        <v>135</v>
      </c>
      <c r="C316" s="177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>
        <f>SUM(AC316-AI316+AJ316)</f>
        <v>0</v>
      </c>
      <c r="AL316" s="154"/>
      <c r="AM316" s="154"/>
      <c r="AN316" s="154"/>
      <c r="AO316" s="156"/>
      <c r="AR316" s="173">
        <f>SUM(AK316)</f>
        <v>0</v>
      </c>
    </row>
    <row r="317" spans="1:45" s="155" customFormat="1" ht="20.25" customHeight="1" hidden="1">
      <c r="A317" s="153"/>
      <c r="B317" s="176" t="s">
        <v>136</v>
      </c>
      <c r="C317" s="177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>
        <v>7509</v>
      </c>
      <c r="AD317" s="154">
        <v>7509</v>
      </c>
      <c r="AE317" s="154"/>
      <c r="AF317" s="154"/>
      <c r="AG317" s="154"/>
      <c r="AH317" s="154"/>
      <c r="AI317" s="154"/>
      <c r="AJ317" s="154"/>
      <c r="AK317" s="154">
        <f>SUM(AC317-AI317+AJ317)</f>
        <v>7509</v>
      </c>
      <c r="AL317" s="154">
        <v>7509</v>
      </c>
      <c r="AM317" s="154"/>
      <c r="AN317" s="154"/>
      <c r="AO317" s="156"/>
      <c r="AS317" s="173">
        <f>SUM(AK317)</f>
        <v>7509</v>
      </c>
    </row>
    <row r="318" spans="1:46" s="155" customFormat="1" ht="38.25" customHeight="1" hidden="1">
      <c r="A318" s="153"/>
      <c r="B318" s="176" t="s">
        <v>137</v>
      </c>
      <c r="C318" s="177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>
        <f>SUM(AC318-AI318+AJ318)</f>
        <v>0</v>
      </c>
      <c r="AL318" s="154"/>
      <c r="AM318" s="154"/>
      <c r="AN318" s="154"/>
      <c r="AO318" s="156"/>
      <c r="AT318" s="173">
        <f>SUM(AK318)</f>
        <v>0</v>
      </c>
    </row>
    <row r="319" spans="1:47" s="155" customFormat="1" ht="20.25" customHeight="1" hidden="1">
      <c r="A319" s="153"/>
      <c r="B319" s="176" t="s">
        <v>138</v>
      </c>
      <c r="C319" s="177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>
        <f>SUM(AC319-AI319+AJ319)</f>
        <v>0</v>
      </c>
      <c r="AL319" s="154"/>
      <c r="AM319" s="154"/>
      <c r="AN319" s="154"/>
      <c r="AO319" s="156"/>
      <c r="AU319" s="173">
        <f>SUM(AK319)</f>
        <v>0</v>
      </c>
    </row>
    <row r="320" spans="1:48" s="155" customFormat="1" ht="20.25" customHeight="1" hidden="1">
      <c r="A320" s="153"/>
      <c r="B320" s="176" t="s">
        <v>139</v>
      </c>
      <c r="C320" s="177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>
        <f>SUM(AC320-AI320+AJ320)</f>
        <v>0</v>
      </c>
      <c r="AL320" s="154"/>
      <c r="AM320" s="154"/>
      <c r="AN320" s="154"/>
      <c r="AO320" s="156"/>
      <c r="AV320" s="173">
        <f>SUM(AK320)</f>
        <v>0</v>
      </c>
    </row>
    <row r="321" spans="1:49" s="151" customFormat="1" ht="20.25" customHeight="1" hidden="1">
      <c r="A321" s="149"/>
      <c r="B321" s="178" t="s">
        <v>140</v>
      </c>
      <c r="C321" s="179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>
        <f>SUM(AC322+AC324)</f>
        <v>0</v>
      </c>
      <c r="AD321" s="150">
        <f aca="true" t="shared" si="114" ref="AD321:AK321">SUM(AD322+AD324)</f>
        <v>0</v>
      </c>
      <c r="AE321" s="150">
        <f t="shared" si="114"/>
        <v>0</v>
      </c>
      <c r="AF321" s="150">
        <f t="shared" si="114"/>
        <v>0</v>
      </c>
      <c r="AG321" s="150">
        <f t="shared" si="114"/>
        <v>0</v>
      </c>
      <c r="AH321" s="150">
        <f t="shared" si="114"/>
        <v>0</v>
      </c>
      <c r="AI321" s="150">
        <f t="shared" si="114"/>
        <v>0</v>
      </c>
      <c r="AJ321" s="150">
        <f t="shared" si="114"/>
        <v>0</v>
      </c>
      <c r="AK321" s="150">
        <f t="shared" si="114"/>
        <v>0</v>
      </c>
      <c r="AL321" s="150">
        <f>SUM(AL322+AL324)</f>
        <v>0</v>
      </c>
      <c r="AM321" s="150">
        <f>SUM(AM322+AM324)</f>
        <v>0</v>
      </c>
      <c r="AN321" s="150">
        <f>SUM(AN322+AN324)</f>
        <v>0</v>
      </c>
      <c r="AO321" s="152"/>
      <c r="AW321" s="174">
        <f>SUM(AK321)</f>
        <v>0</v>
      </c>
    </row>
    <row r="322" spans="1:50" s="155" customFormat="1" ht="20.25" customHeight="1" hidden="1">
      <c r="A322" s="153"/>
      <c r="B322" s="176" t="s">
        <v>141</v>
      </c>
      <c r="C322" s="177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>
        <f>SUM(AC322-AI322+AJ322)</f>
        <v>0</v>
      </c>
      <c r="AL322" s="154"/>
      <c r="AM322" s="154"/>
      <c r="AN322" s="154"/>
      <c r="AO322" s="156"/>
      <c r="AX322" s="173">
        <f>SUM(AK322)</f>
        <v>0</v>
      </c>
    </row>
    <row r="323" spans="1:51" s="114" customFormat="1" ht="48.75" customHeight="1" hidden="1">
      <c r="A323" s="111"/>
      <c r="B323" s="180" t="s">
        <v>142</v>
      </c>
      <c r="C323" s="18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P323" s="115"/>
      <c r="Q323" s="115"/>
      <c r="R323" s="115"/>
      <c r="S323" s="115"/>
      <c r="T323" s="115"/>
      <c r="U323" s="112"/>
      <c r="V323" s="112"/>
      <c r="W323" s="112"/>
      <c r="X323" s="112"/>
      <c r="Y323" s="113"/>
      <c r="Z323" s="115"/>
      <c r="AA323" s="115"/>
      <c r="AB323" s="115"/>
      <c r="AC323" s="112"/>
      <c r="AD323" s="112"/>
      <c r="AE323" s="112"/>
      <c r="AF323" s="112"/>
      <c r="AG323" s="112"/>
      <c r="AH323" s="112"/>
      <c r="AI323" s="112"/>
      <c r="AJ323" s="112"/>
      <c r="AK323" s="112">
        <f>SUM(AC323-AI323+AJ323)</f>
        <v>0</v>
      </c>
      <c r="AL323" s="112"/>
      <c r="AM323" s="112"/>
      <c r="AN323" s="112"/>
      <c r="AO323" s="116"/>
      <c r="AY323" s="172">
        <f>SUM(AK323)</f>
        <v>0</v>
      </c>
    </row>
    <row r="324" spans="1:41" s="155" customFormat="1" ht="48.75" customHeight="1" hidden="1">
      <c r="A324" s="153"/>
      <c r="B324" s="176" t="s">
        <v>143</v>
      </c>
      <c r="C324" s="177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>
        <f>SUM(AC324-AI324+AJ324)</f>
        <v>0</v>
      </c>
      <c r="AL324" s="154"/>
      <c r="AM324" s="154"/>
      <c r="AN324" s="154"/>
      <c r="AO324" s="156"/>
    </row>
    <row r="325" spans="1:41" s="72" customFormat="1" ht="22.5" customHeight="1" hidden="1">
      <c r="A325" s="50"/>
      <c r="B325" s="127" t="s">
        <v>71</v>
      </c>
      <c r="C325" s="128" t="s">
        <v>57</v>
      </c>
      <c r="D325" s="129">
        <f>SUM(D328:D338)</f>
        <v>0</v>
      </c>
      <c r="E325" s="129">
        <f>SUM(E328:E338)</f>
        <v>0</v>
      </c>
      <c r="F325" s="129">
        <f>SUM(F328:F338)</f>
        <v>0</v>
      </c>
      <c r="G325" s="129">
        <f>SUM(G328:G338)</f>
        <v>0</v>
      </c>
      <c r="H325" s="129">
        <f>SUM(H328:H338)</f>
        <v>0</v>
      </c>
      <c r="I325" s="129"/>
      <c r="J325" s="129"/>
      <c r="K325" s="129"/>
      <c r="L325" s="129"/>
      <c r="M325" s="129"/>
      <c r="N325" s="129">
        <f aca="true" t="shared" si="115" ref="N325:AB325">SUM(N326:N338)</f>
        <v>0</v>
      </c>
      <c r="O325" s="129">
        <f t="shared" si="115"/>
        <v>0</v>
      </c>
      <c r="P325" s="129">
        <f t="shared" si="115"/>
        <v>0</v>
      </c>
      <c r="Q325" s="129">
        <f t="shared" si="115"/>
        <v>0</v>
      </c>
      <c r="R325" s="129">
        <f t="shared" si="115"/>
        <v>0</v>
      </c>
      <c r="S325" s="129">
        <f t="shared" si="115"/>
        <v>0</v>
      </c>
      <c r="T325" s="129">
        <f t="shared" si="115"/>
        <v>0</v>
      </c>
      <c r="U325" s="129">
        <f t="shared" si="115"/>
        <v>0</v>
      </c>
      <c r="V325" s="129">
        <f t="shared" si="115"/>
        <v>0</v>
      </c>
      <c r="W325" s="129">
        <f t="shared" si="115"/>
        <v>0</v>
      </c>
      <c r="X325" s="129">
        <f t="shared" si="115"/>
        <v>0</v>
      </c>
      <c r="Y325" s="129">
        <f t="shared" si="115"/>
        <v>0</v>
      </c>
      <c r="Z325" s="129">
        <f t="shared" si="115"/>
        <v>0</v>
      </c>
      <c r="AA325" s="129">
        <f t="shared" si="115"/>
        <v>0</v>
      </c>
      <c r="AB325" s="129">
        <f t="shared" si="115"/>
        <v>0</v>
      </c>
      <c r="AC325" s="129">
        <f>SUM(AC326+AC335)</f>
        <v>18589456</v>
      </c>
      <c r="AD325" s="129">
        <f aca="true" t="shared" si="116" ref="AD325:AK325">SUM(AD326+AD335)</f>
        <v>18589456</v>
      </c>
      <c r="AE325" s="129">
        <f t="shared" si="116"/>
        <v>0</v>
      </c>
      <c r="AF325" s="129">
        <f t="shared" si="116"/>
        <v>0</v>
      </c>
      <c r="AG325" s="129">
        <f t="shared" si="116"/>
        <v>0</v>
      </c>
      <c r="AH325" s="129">
        <f t="shared" si="116"/>
        <v>0</v>
      </c>
      <c r="AI325" s="129">
        <f t="shared" si="116"/>
        <v>0</v>
      </c>
      <c r="AJ325" s="129">
        <f t="shared" si="116"/>
        <v>0</v>
      </c>
      <c r="AK325" s="129">
        <f t="shared" si="116"/>
        <v>18589456</v>
      </c>
      <c r="AL325" s="129">
        <f>SUM(AL326+AL335)</f>
        <v>18589456</v>
      </c>
      <c r="AM325" s="129">
        <f>SUM(AM326+AM335)</f>
        <v>0</v>
      </c>
      <c r="AN325" s="129">
        <f>SUM(AN326+AN335)</f>
        <v>0</v>
      </c>
      <c r="AO325" s="71"/>
    </row>
    <row r="326" spans="1:41" s="121" customFormat="1" ht="17.25" customHeight="1" hidden="1">
      <c r="A326" s="117"/>
      <c r="B326" s="182" t="s">
        <v>131</v>
      </c>
      <c r="C326" s="183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9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>
        <f>SUM(AC327+AC330+AC331+AC332+AC333+AC334)</f>
        <v>18589456</v>
      </c>
      <c r="AD326" s="118">
        <f>SUM(AD327+AD330+AD331+AD332+AD333+AD334)</f>
        <v>18589456</v>
      </c>
      <c r="AE326" s="118">
        <f aca="true" t="shared" si="117" ref="AE326:AK326">SUM(AE327+AE330+AE331+AE332+AE333+AE334)</f>
        <v>0</v>
      </c>
      <c r="AF326" s="118">
        <f t="shared" si="117"/>
        <v>0</v>
      </c>
      <c r="AG326" s="118">
        <f t="shared" si="117"/>
        <v>0</v>
      </c>
      <c r="AH326" s="118">
        <f t="shared" si="117"/>
        <v>0</v>
      </c>
      <c r="AI326" s="118">
        <f t="shared" si="117"/>
        <v>0</v>
      </c>
      <c r="AJ326" s="118">
        <f t="shared" si="117"/>
        <v>0</v>
      </c>
      <c r="AK326" s="118">
        <f t="shared" si="117"/>
        <v>18589456</v>
      </c>
      <c r="AL326" s="118">
        <f>SUM(AL327+AL330+AL331+AL332+AL333+AL334)</f>
        <v>18589456</v>
      </c>
      <c r="AM326" s="118">
        <f>SUM(AM327+AM330+AM331+AM332+AM333+AM334)</f>
        <v>0</v>
      </c>
      <c r="AN326" s="118">
        <f>SUM(AN327+AN330+AN331+AN332+AN333+AN334)</f>
        <v>0</v>
      </c>
      <c r="AO326" s="120">
        <f>SUM(AK326)</f>
        <v>18589456</v>
      </c>
    </row>
    <row r="327" spans="1:41" s="155" customFormat="1" ht="20.25" customHeight="1" hidden="1">
      <c r="A327" s="153"/>
      <c r="B327" s="176" t="s">
        <v>132</v>
      </c>
      <c r="C327" s="18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>
        <f>SUM(AC328+AC329)</f>
        <v>14945830</v>
      </c>
      <c r="AD327" s="154">
        <f>SUM(AD328+AD329)</f>
        <v>14945830</v>
      </c>
      <c r="AE327" s="154">
        <f aca="true" t="shared" si="118" ref="AE327:AK327">SUM(AE328+AE329)</f>
        <v>0</v>
      </c>
      <c r="AF327" s="154">
        <f t="shared" si="118"/>
        <v>0</v>
      </c>
      <c r="AG327" s="154">
        <f t="shared" si="118"/>
        <v>0</v>
      </c>
      <c r="AH327" s="154">
        <f t="shared" si="118"/>
        <v>0</v>
      </c>
      <c r="AI327" s="154">
        <f t="shared" si="118"/>
        <v>0</v>
      </c>
      <c r="AJ327" s="154">
        <f t="shared" si="118"/>
        <v>0</v>
      </c>
      <c r="AK327" s="154">
        <f t="shared" si="118"/>
        <v>14945830</v>
      </c>
      <c r="AL327" s="154">
        <f>SUM(AL328+AL329)</f>
        <v>14945830</v>
      </c>
      <c r="AM327" s="154">
        <f>SUM(AM328+AM329)</f>
        <v>0</v>
      </c>
      <c r="AN327" s="154">
        <f>SUM(AN328+AN329)</f>
        <v>0</v>
      </c>
      <c r="AO327" s="156"/>
    </row>
    <row r="328" spans="1:42" s="114" customFormat="1" ht="20.25" customHeight="1" hidden="1">
      <c r="A328" s="111"/>
      <c r="B328" s="180" t="s">
        <v>133</v>
      </c>
      <c r="C328" s="18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3"/>
      <c r="P328" s="115"/>
      <c r="Q328" s="115"/>
      <c r="R328" s="115"/>
      <c r="S328" s="115"/>
      <c r="T328" s="115"/>
      <c r="U328" s="112"/>
      <c r="V328" s="112"/>
      <c r="W328" s="112"/>
      <c r="X328" s="112"/>
      <c r="Y328" s="113"/>
      <c r="Z328" s="115"/>
      <c r="AA328" s="115"/>
      <c r="AB328" s="115"/>
      <c r="AC328" s="112">
        <v>12019282</v>
      </c>
      <c r="AD328" s="112">
        <v>12019282</v>
      </c>
      <c r="AE328" s="112"/>
      <c r="AF328" s="112"/>
      <c r="AG328" s="112"/>
      <c r="AH328" s="112"/>
      <c r="AI328" s="112"/>
      <c r="AJ328" s="112"/>
      <c r="AK328" s="112">
        <f>SUM(AC328-AI328+AJ328)</f>
        <v>12019282</v>
      </c>
      <c r="AL328" s="112">
        <v>12019282</v>
      </c>
      <c r="AM328" s="112"/>
      <c r="AN328" s="112"/>
      <c r="AO328" s="116"/>
      <c r="AP328" s="172">
        <f>SUM(AK328)</f>
        <v>12019282</v>
      </c>
    </row>
    <row r="329" spans="1:43" s="114" customFormat="1" ht="20.25" customHeight="1" hidden="1">
      <c r="A329" s="111"/>
      <c r="B329" s="180" t="s">
        <v>134</v>
      </c>
      <c r="C329" s="18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P329" s="115"/>
      <c r="Q329" s="115"/>
      <c r="R329" s="115"/>
      <c r="S329" s="115"/>
      <c r="T329" s="115"/>
      <c r="U329" s="112"/>
      <c r="V329" s="112"/>
      <c r="W329" s="112"/>
      <c r="X329" s="112"/>
      <c r="Y329" s="113"/>
      <c r="Z329" s="115"/>
      <c r="AA329" s="115"/>
      <c r="AB329" s="115"/>
      <c r="AC329" s="112">
        <v>2926548</v>
      </c>
      <c r="AD329" s="112">
        <v>2926548</v>
      </c>
      <c r="AE329" s="112"/>
      <c r="AF329" s="112"/>
      <c r="AG329" s="112"/>
      <c r="AH329" s="112"/>
      <c r="AI329" s="112"/>
      <c r="AJ329" s="112"/>
      <c r="AK329" s="112">
        <f>SUM(AC329-AI329+AJ329)</f>
        <v>2926548</v>
      </c>
      <c r="AL329" s="112">
        <v>2926548</v>
      </c>
      <c r="AM329" s="112"/>
      <c r="AN329" s="112"/>
      <c r="AO329" s="116"/>
      <c r="AQ329" s="172">
        <f>SUM(AK329)</f>
        <v>2926548</v>
      </c>
    </row>
    <row r="330" spans="1:44" s="155" customFormat="1" ht="20.25" customHeight="1" hidden="1">
      <c r="A330" s="153"/>
      <c r="B330" s="176" t="s">
        <v>135</v>
      </c>
      <c r="C330" s="177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>
        <v>3555290</v>
      </c>
      <c r="AD330" s="154">
        <v>3555290</v>
      </c>
      <c r="AE330" s="154"/>
      <c r="AF330" s="154"/>
      <c r="AG330" s="154"/>
      <c r="AH330" s="154"/>
      <c r="AI330" s="154"/>
      <c r="AJ330" s="154"/>
      <c r="AK330" s="154">
        <f>SUM(AC330-AI330+AJ330)</f>
        <v>3555290</v>
      </c>
      <c r="AL330" s="154">
        <v>3555290</v>
      </c>
      <c r="AM330" s="154"/>
      <c r="AN330" s="154"/>
      <c r="AO330" s="156"/>
      <c r="AR330" s="173">
        <f>SUM(AK330)</f>
        <v>3555290</v>
      </c>
    </row>
    <row r="331" spans="1:45" s="155" customFormat="1" ht="20.25" customHeight="1" hidden="1">
      <c r="A331" s="153"/>
      <c r="B331" s="176" t="s">
        <v>136</v>
      </c>
      <c r="C331" s="177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>
        <v>88336</v>
      </c>
      <c r="AD331" s="154">
        <v>88336</v>
      </c>
      <c r="AE331" s="154"/>
      <c r="AF331" s="154"/>
      <c r="AG331" s="154"/>
      <c r="AH331" s="154"/>
      <c r="AI331" s="154"/>
      <c r="AJ331" s="154"/>
      <c r="AK331" s="154">
        <f>SUM(AC331-AI331+AJ331)</f>
        <v>88336</v>
      </c>
      <c r="AL331" s="154">
        <v>88336</v>
      </c>
      <c r="AM331" s="154"/>
      <c r="AN331" s="154"/>
      <c r="AO331" s="156"/>
      <c r="AS331" s="173">
        <f>SUM(AK331)</f>
        <v>88336</v>
      </c>
    </row>
    <row r="332" spans="1:46" s="155" customFormat="1" ht="38.25" customHeight="1" hidden="1">
      <c r="A332" s="153"/>
      <c r="B332" s="176" t="s">
        <v>137</v>
      </c>
      <c r="C332" s="177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>
        <f>SUM(AC332-AI332+AJ332)</f>
        <v>0</v>
      </c>
      <c r="AL332" s="154"/>
      <c r="AM332" s="154"/>
      <c r="AN332" s="154"/>
      <c r="AO332" s="156"/>
      <c r="AT332" s="173">
        <f>SUM(AK332)</f>
        <v>0</v>
      </c>
    </row>
    <row r="333" spans="1:47" s="155" customFormat="1" ht="20.25" customHeight="1" hidden="1">
      <c r="A333" s="153"/>
      <c r="B333" s="176" t="s">
        <v>138</v>
      </c>
      <c r="C333" s="177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>
        <f>SUM(AC333-AI333+AJ333)</f>
        <v>0</v>
      </c>
      <c r="AL333" s="154"/>
      <c r="AM333" s="154"/>
      <c r="AN333" s="154"/>
      <c r="AO333" s="156"/>
      <c r="AU333" s="173">
        <f>SUM(AK333)</f>
        <v>0</v>
      </c>
    </row>
    <row r="334" spans="1:48" s="155" customFormat="1" ht="20.25" customHeight="1" hidden="1">
      <c r="A334" s="153"/>
      <c r="B334" s="176" t="s">
        <v>139</v>
      </c>
      <c r="C334" s="177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>
        <f>SUM(AC334-AI334+AJ334)</f>
        <v>0</v>
      </c>
      <c r="AL334" s="154"/>
      <c r="AM334" s="154"/>
      <c r="AN334" s="154"/>
      <c r="AO334" s="156"/>
      <c r="AV334" s="173">
        <f>SUM(AK334)</f>
        <v>0</v>
      </c>
    </row>
    <row r="335" spans="1:49" s="151" customFormat="1" ht="20.25" customHeight="1" hidden="1">
      <c r="A335" s="149"/>
      <c r="B335" s="178" t="s">
        <v>140</v>
      </c>
      <c r="C335" s="179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>
        <f>SUM(AC336+AC338)</f>
        <v>0</v>
      </c>
      <c r="AD335" s="150">
        <f>SUM(AD336+AD338)</f>
        <v>0</v>
      </c>
      <c r="AE335" s="150">
        <f aca="true" t="shared" si="119" ref="AE335:AK335">SUM(AE336+AE338)</f>
        <v>0</v>
      </c>
      <c r="AF335" s="150">
        <f t="shared" si="119"/>
        <v>0</v>
      </c>
      <c r="AG335" s="150">
        <f t="shared" si="119"/>
        <v>0</v>
      </c>
      <c r="AH335" s="150">
        <f t="shared" si="119"/>
        <v>0</v>
      </c>
      <c r="AI335" s="150">
        <f t="shared" si="119"/>
        <v>0</v>
      </c>
      <c r="AJ335" s="150">
        <f t="shared" si="119"/>
        <v>0</v>
      </c>
      <c r="AK335" s="150">
        <f t="shared" si="119"/>
        <v>0</v>
      </c>
      <c r="AL335" s="150">
        <f>SUM(AL336+AL338)</f>
        <v>0</v>
      </c>
      <c r="AM335" s="150">
        <f>SUM(AM336+AM338)</f>
        <v>0</v>
      </c>
      <c r="AN335" s="150">
        <f>SUM(AN336+AN338)</f>
        <v>0</v>
      </c>
      <c r="AO335" s="152"/>
      <c r="AW335" s="174">
        <f>SUM(AK335)</f>
        <v>0</v>
      </c>
    </row>
    <row r="336" spans="1:50" s="155" customFormat="1" ht="20.25" customHeight="1" hidden="1">
      <c r="A336" s="153"/>
      <c r="B336" s="176" t="s">
        <v>141</v>
      </c>
      <c r="C336" s="177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>
        <f>SUM(AC336-AI336+AJ336)</f>
        <v>0</v>
      </c>
      <c r="AL336" s="154"/>
      <c r="AM336" s="154"/>
      <c r="AN336" s="154"/>
      <c r="AO336" s="156"/>
      <c r="AX336" s="173">
        <f>SUM(AK336)</f>
        <v>0</v>
      </c>
    </row>
    <row r="337" spans="1:51" s="114" customFormat="1" ht="48.75" customHeight="1" hidden="1">
      <c r="A337" s="111"/>
      <c r="B337" s="180" t="s">
        <v>142</v>
      </c>
      <c r="C337" s="18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P337" s="115"/>
      <c r="Q337" s="115"/>
      <c r="R337" s="115"/>
      <c r="S337" s="115"/>
      <c r="T337" s="115"/>
      <c r="U337" s="112"/>
      <c r="V337" s="112"/>
      <c r="W337" s="112"/>
      <c r="X337" s="112"/>
      <c r="Y337" s="113"/>
      <c r="Z337" s="115"/>
      <c r="AA337" s="115"/>
      <c r="AB337" s="115"/>
      <c r="AC337" s="112"/>
      <c r="AD337" s="112"/>
      <c r="AE337" s="112"/>
      <c r="AF337" s="112"/>
      <c r="AG337" s="112"/>
      <c r="AH337" s="112"/>
      <c r="AI337" s="112"/>
      <c r="AJ337" s="112"/>
      <c r="AK337" s="112">
        <f>SUM(AC337-AI337+AJ337)</f>
        <v>0</v>
      </c>
      <c r="AL337" s="112"/>
      <c r="AM337" s="112"/>
      <c r="AN337" s="112"/>
      <c r="AO337" s="116"/>
      <c r="AY337" s="172">
        <f>SUM(AK337)</f>
        <v>0</v>
      </c>
    </row>
    <row r="338" spans="1:41" s="155" customFormat="1" ht="48.75" customHeight="1" hidden="1">
      <c r="A338" s="153"/>
      <c r="B338" s="176" t="s">
        <v>143</v>
      </c>
      <c r="C338" s="177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>
        <f>SUM(AC338-AI338+AJ338)</f>
        <v>0</v>
      </c>
      <c r="AL338" s="154"/>
      <c r="AM338" s="154"/>
      <c r="AN338" s="154"/>
      <c r="AO338" s="156"/>
    </row>
    <row r="339" spans="1:41" s="83" customFormat="1" ht="21.75" customHeight="1" hidden="1">
      <c r="A339" s="104"/>
      <c r="B339" s="127" t="s">
        <v>94</v>
      </c>
      <c r="C339" s="133" t="s">
        <v>95</v>
      </c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29"/>
      <c r="O339" s="134"/>
      <c r="P339" s="129"/>
      <c r="Q339" s="129"/>
      <c r="R339" s="129"/>
      <c r="S339" s="129"/>
      <c r="T339" s="129"/>
      <c r="U339" s="130">
        <f aca="true" t="shared" si="120" ref="U339:AB339">SUM(U340:U352)</f>
        <v>0</v>
      </c>
      <c r="V339" s="130">
        <f t="shared" si="120"/>
        <v>0</v>
      </c>
      <c r="W339" s="130">
        <f t="shared" si="120"/>
        <v>0</v>
      </c>
      <c r="X339" s="130">
        <f t="shared" si="120"/>
        <v>0</v>
      </c>
      <c r="Y339" s="130">
        <f t="shared" si="120"/>
        <v>0</v>
      </c>
      <c r="Z339" s="130">
        <f t="shared" si="120"/>
        <v>0</v>
      </c>
      <c r="AA339" s="130">
        <f t="shared" si="120"/>
        <v>0</v>
      </c>
      <c r="AB339" s="130">
        <f t="shared" si="120"/>
        <v>0</v>
      </c>
      <c r="AC339" s="130">
        <f>SUM(AC340+AC349)</f>
        <v>1099249</v>
      </c>
      <c r="AD339" s="130">
        <f aca="true" t="shared" si="121" ref="AD339:AK339">SUM(AD340+AD349)</f>
        <v>1099249</v>
      </c>
      <c r="AE339" s="130">
        <f t="shared" si="121"/>
        <v>0</v>
      </c>
      <c r="AF339" s="130">
        <f t="shared" si="121"/>
        <v>0</v>
      </c>
      <c r="AG339" s="130">
        <f t="shared" si="121"/>
        <v>0</v>
      </c>
      <c r="AH339" s="130">
        <f t="shared" si="121"/>
        <v>0</v>
      </c>
      <c r="AI339" s="130">
        <f t="shared" si="121"/>
        <v>0</v>
      </c>
      <c r="AJ339" s="130">
        <f t="shared" si="121"/>
        <v>0</v>
      </c>
      <c r="AK339" s="130">
        <f t="shared" si="121"/>
        <v>1099249</v>
      </c>
      <c r="AL339" s="130">
        <f>SUM(AL340+AL349)</f>
        <v>1099249</v>
      </c>
      <c r="AM339" s="130">
        <f>SUM(AM340+AM349)</f>
        <v>0</v>
      </c>
      <c r="AN339" s="130">
        <f>SUM(AN340+AN349)</f>
        <v>0</v>
      </c>
      <c r="AO339" s="55"/>
    </row>
    <row r="340" spans="1:41" s="121" customFormat="1" ht="17.25" customHeight="1" hidden="1">
      <c r="A340" s="117"/>
      <c r="B340" s="182" t="s">
        <v>131</v>
      </c>
      <c r="C340" s="183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9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>
        <f>SUM(AC341+AC344+AC345+AC346+AC347+AC348)</f>
        <v>1099249</v>
      </c>
      <c r="AD340" s="118">
        <f>SUM(AD341+AD344+AD345+AD346+AD347+AD348)</f>
        <v>1099249</v>
      </c>
      <c r="AE340" s="118">
        <f aca="true" t="shared" si="122" ref="AE340:AK340">SUM(AE341+AE344+AE345+AE346+AE347+AE348)</f>
        <v>0</v>
      </c>
      <c r="AF340" s="118">
        <f t="shared" si="122"/>
        <v>0</v>
      </c>
      <c r="AG340" s="118">
        <f t="shared" si="122"/>
        <v>0</v>
      </c>
      <c r="AH340" s="118">
        <f t="shared" si="122"/>
        <v>0</v>
      </c>
      <c r="AI340" s="118">
        <f t="shared" si="122"/>
        <v>0</v>
      </c>
      <c r="AJ340" s="118">
        <f t="shared" si="122"/>
        <v>0</v>
      </c>
      <c r="AK340" s="118">
        <f t="shared" si="122"/>
        <v>1099249</v>
      </c>
      <c r="AL340" s="118">
        <f>SUM(AL341+AL344+AL345+AL346+AL347+AL348)</f>
        <v>1099249</v>
      </c>
      <c r="AM340" s="118">
        <f>SUM(AM341+AM344+AM345+AM346+AM347+AM348)</f>
        <v>0</v>
      </c>
      <c r="AN340" s="118">
        <f>SUM(AN341+AN344+AN345+AN346+AN347+AN348)</f>
        <v>0</v>
      </c>
      <c r="AO340" s="120">
        <f>SUM(AK340)</f>
        <v>1099249</v>
      </c>
    </row>
    <row r="341" spans="1:41" s="155" customFormat="1" ht="20.25" customHeight="1" hidden="1">
      <c r="A341" s="153"/>
      <c r="B341" s="176" t="s">
        <v>132</v>
      </c>
      <c r="C341" s="18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>
        <f>SUM(AC342+AC343)</f>
        <v>1096674</v>
      </c>
      <c r="AD341" s="154">
        <f>SUM(AD342+AD343)</f>
        <v>1096674</v>
      </c>
      <c r="AE341" s="154">
        <f aca="true" t="shared" si="123" ref="AE341:AK341">SUM(AE342+AE343)</f>
        <v>0</v>
      </c>
      <c r="AF341" s="154">
        <f t="shared" si="123"/>
        <v>0</v>
      </c>
      <c r="AG341" s="154">
        <f t="shared" si="123"/>
        <v>0</v>
      </c>
      <c r="AH341" s="154">
        <f t="shared" si="123"/>
        <v>0</v>
      </c>
      <c r="AI341" s="154">
        <f t="shared" si="123"/>
        <v>0</v>
      </c>
      <c r="AJ341" s="154">
        <f t="shared" si="123"/>
        <v>0</v>
      </c>
      <c r="AK341" s="154">
        <f t="shared" si="123"/>
        <v>1096674</v>
      </c>
      <c r="AL341" s="154">
        <f>SUM(AL342+AL343)</f>
        <v>1096674</v>
      </c>
      <c r="AM341" s="154">
        <f>SUM(AM342+AM343)</f>
        <v>0</v>
      </c>
      <c r="AN341" s="154">
        <f>SUM(AN342+AN343)</f>
        <v>0</v>
      </c>
      <c r="AO341" s="156"/>
    </row>
    <row r="342" spans="1:42" s="114" customFormat="1" ht="20.25" customHeight="1" hidden="1">
      <c r="A342" s="111"/>
      <c r="B342" s="180" t="s">
        <v>133</v>
      </c>
      <c r="C342" s="18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P342" s="115"/>
      <c r="Q342" s="115"/>
      <c r="R342" s="115"/>
      <c r="S342" s="115"/>
      <c r="T342" s="115"/>
      <c r="U342" s="112"/>
      <c r="V342" s="112"/>
      <c r="W342" s="112"/>
      <c r="X342" s="112"/>
      <c r="Y342" s="113"/>
      <c r="Z342" s="115"/>
      <c r="AA342" s="115"/>
      <c r="AB342" s="115"/>
      <c r="AC342" s="112">
        <v>899185</v>
      </c>
      <c r="AD342" s="112">
        <v>899185</v>
      </c>
      <c r="AE342" s="112"/>
      <c r="AF342" s="112"/>
      <c r="AG342" s="112"/>
      <c r="AH342" s="112"/>
      <c r="AI342" s="112"/>
      <c r="AJ342" s="112"/>
      <c r="AK342" s="112">
        <f>SUM(AC342-AI342+AJ342)</f>
        <v>899185</v>
      </c>
      <c r="AL342" s="112">
        <v>899185</v>
      </c>
      <c r="AM342" s="112"/>
      <c r="AN342" s="112"/>
      <c r="AO342" s="116"/>
      <c r="AP342" s="172">
        <f>SUM(AK342)</f>
        <v>899185</v>
      </c>
    </row>
    <row r="343" spans="1:43" s="114" customFormat="1" ht="20.25" customHeight="1" hidden="1">
      <c r="A343" s="111"/>
      <c r="B343" s="180" t="s">
        <v>134</v>
      </c>
      <c r="C343" s="18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P343" s="115"/>
      <c r="Q343" s="115"/>
      <c r="R343" s="115"/>
      <c r="S343" s="115"/>
      <c r="T343" s="115"/>
      <c r="U343" s="112"/>
      <c r="V343" s="112"/>
      <c r="W343" s="112"/>
      <c r="X343" s="112"/>
      <c r="Y343" s="113"/>
      <c r="Z343" s="115"/>
      <c r="AA343" s="115"/>
      <c r="AB343" s="115"/>
      <c r="AC343" s="112">
        <v>197489</v>
      </c>
      <c r="AD343" s="112">
        <v>197489</v>
      </c>
      <c r="AE343" s="112"/>
      <c r="AF343" s="112"/>
      <c r="AG343" s="112"/>
      <c r="AH343" s="112"/>
      <c r="AI343" s="112"/>
      <c r="AJ343" s="112"/>
      <c r="AK343" s="112">
        <f>SUM(AC343-AI343+AJ343)</f>
        <v>197489</v>
      </c>
      <c r="AL343" s="112">
        <v>197489</v>
      </c>
      <c r="AM343" s="112"/>
      <c r="AN343" s="112"/>
      <c r="AO343" s="116"/>
      <c r="AQ343" s="172">
        <f>SUM(AK343)</f>
        <v>197489</v>
      </c>
    </row>
    <row r="344" spans="1:44" s="155" customFormat="1" ht="20.25" customHeight="1" hidden="1">
      <c r="A344" s="153"/>
      <c r="B344" s="176" t="s">
        <v>135</v>
      </c>
      <c r="C344" s="177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>
        <f>SUM(AC344-AI344+AJ344)</f>
        <v>0</v>
      </c>
      <c r="AL344" s="154"/>
      <c r="AM344" s="154"/>
      <c r="AN344" s="154"/>
      <c r="AO344" s="156"/>
      <c r="AR344" s="173">
        <f>SUM(AK344)</f>
        <v>0</v>
      </c>
    </row>
    <row r="345" spans="1:45" s="155" customFormat="1" ht="20.25" customHeight="1" hidden="1">
      <c r="A345" s="153"/>
      <c r="B345" s="176" t="s">
        <v>136</v>
      </c>
      <c r="C345" s="177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>
        <v>2575</v>
      </c>
      <c r="AD345" s="154">
        <v>2575</v>
      </c>
      <c r="AE345" s="154"/>
      <c r="AF345" s="154"/>
      <c r="AG345" s="154"/>
      <c r="AH345" s="154"/>
      <c r="AI345" s="154"/>
      <c r="AJ345" s="154"/>
      <c r="AK345" s="154">
        <f>SUM(AC345-AI345+AJ345)</f>
        <v>2575</v>
      </c>
      <c r="AL345" s="154">
        <v>2575</v>
      </c>
      <c r="AM345" s="154"/>
      <c r="AN345" s="154"/>
      <c r="AO345" s="156"/>
      <c r="AS345" s="173">
        <f>SUM(AK345)</f>
        <v>2575</v>
      </c>
    </row>
    <row r="346" spans="1:46" s="155" customFormat="1" ht="38.25" customHeight="1" hidden="1">
      <c r="A346" s="153"/>
      <c r="B346" s="176" t="s">
        <v>137</v>
      </c>
      <c r="C346" s="177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>
        <f>SUM(AC346-AI346+AJ346)</f>
        <v>0</v>
      </c>
      <c r="AL346" s="154"/>
      <c r="AM346" s="154"/>
      <c r="AN346" s="154"/>
      <c r="AO346" s="156"/>
      <c r="AT346" s="173">
        <f>SUM(AK346)</f>
        <v>0</v>
      </c>
    </row>
    <row r="347" spans="1:47" s="155" customFormat="1" ht="20.25" customHeight="1" hidden="1">
      <c r="A347" s="153"/>
      <c r="B347" s="176" t="s">
        <v>138</v>
      </c>
      <c r="C347" s="177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>
        <f>SUM(AC347-AI347+AJ347)</f>
        <v>0</v>
      </c>
      <c r="AL347" s="154"/>
      <c r="AM347" s="154"/>
      <c r="AN347" s="154"/>
      <c r="AO347" s="156"/>
      <c r="AU347" s="173">
        <f>SUM(AK347)</f>
        <v>0</v>
      </c>
    </row>
    <row r="348" spans="1:48" s="155" customFormat="1" ht="20.25" customHeight="1" hidden="1">
      <c r="A348" s="153"/>
      <c r="B348" s="176" t="s">
        <v>139</v>
      </c>
      <c r="C348" s="177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>
        <f>SUM(AC348-AI348+AJ348)</f>
        <v>0</v>
      </c>
      <c r="AL348" s="154"/>
      <c r="AM348" s="154"/>
      <c r="AN348" s="154"/>
      <c r="AO348" s="156"/>
      <c r="AV348" s="173">
        <f>SUM(AK348)</f>
        <v>0</v>
      </c>
    </row>
    <row r="349" spans="1:49" s="151" customFormat="1" ht="20.25" customHeight="1" hidden="1">
      <c r="A349" s="149"/>
      <c r="B349" s="178" t="s">
        <v>140</v>
      </c>
      <c r="C349" s="179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>
        <f>SUM(AC350+AC352)</f>
        <v>0</v>
      </c>
      <c r="AD349" s="150">
        <f>SUM(AD350+AD352)</f>
        <v>0</v>
      </c>
      <c r="AE349" s="150">
        <f aca="true" t="shared" si="124" ref="AE349:AK349">SUM(AE350+AE352)</f>
        <v>0</v>
      </c>
      <c r="AF349" s="150">
        <f t="shared" si="124"/>
        <v>0</v>
      </c>
      <c r="AG349" s="150">
        <f t="shared" si="124"/>
        <v>0</v>
      </c>
      <c r="AH349" s="150">
        <f t="shared" si="124"/>
        <v>0</v>
      </c>
      <c r="AI349" s="150">
        <f t="shared" si="124"/>
        <v>0</v>
      </c>
      <c r="AJ349" s="150">
        <f t="shared" si="124"/>
        <v>0</v>
      </c>
      <c r="AK349" s="150">
        <f t="shared" si="124"/>
        <v>0</v>
      </c>
      <c r="AL349" s="150">
        <f>SUM(AL350+AL352)</f>
        <v>0</v>
      </c>
      <c r="AM349" s="150">
        <f>SUM(AM350+AM352)</f>
        <v>0</v>
      </c>
      <c r="AN349" s="150">
        <f>SUM(AN350+AN352)</f>
        <v>0</v>
      </c>
      <c r="AO349" s="152"/>
      <c r="AW349" s="174">
        <f>SUM(AK349)</f>
        <v>0</v>
      </c>
    </row>
    <row r="350" spans="1:50" s="155" customFormat="1" ht="20.25" customHeight="1" hidden="1">
      <c r="A350" s="153"/>
      <c r="B350" s="176" t="s">
        <v>141</v>
      </c>
      <c r="C350" s="177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>
        <f>SUM(AC350-AI350+AJ350)</f>
        <v>0</v>
      </c>
      <c r="AL350" s="154"/>
      <c r="AM350" s="154"/>
      <c r="AN350" s="154"/>
      <c r="AO350" s="156"/>
      <c r="AX350" s="173">
        <f>SUM(AK350)</f>
        <v>0</v>
      </c>
    </row>
    <row r="351" spans="1:51" s="114" customFormat="1" ht="48.75" customHeight="1" hidden="1">
      <c r="A351" s="111"/>
      <c r="B351" s="180" t="s">
        <v>142</v>
      </c>
      <c r="C351" s="18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3"/>
      <c r="P351" s="115"/>
      <c r="Q351" s="115"/>
      <c r="R351" s="115"/>
      <c r="S351" s="115"/>
      <c r="T351" s="115"/>
      <c r="U351" s="112"/>
      <c r="V351" s="112"/>
      <c r="W351" s="112"/>
      <c r="X351" s="112"/>
      <c r="Y351" s="113"/>
      <c r="Z351" s="115"/>
      <c r="AA351" s="115"/>
      <c r="AB351" s="115"/>
      <c r="AC351" s="112"/>
      <c r="AD351" s="112"/>
      <c r="AE351" s="112"/>
      <c r="AF351" s="112"/>
      <c r="AG351" s="112"/>
      <c r="AH351" s="112"/>
      <c r="AI351" s="112"/>
      <c r="AJ351" s="112"/>
      <c r="AK351" s="112">
        <f>SUM(AC351-AI351+AJ351)</f>
        <v>0</v>
      </c>
      <c r="AL351" s="112"/>
      <c r="AM351" s="112"/>
      <c r="AN351" s="112"/>
      <c r="AO351" s="116"/>
      <c r="AY351" s="172">
        <f>SUM(AK351)</f>
        <v>0</v>
      </c>
    </row>
    <row r="352" spans="1:41" s="155" customFormat="1" ht="48.75" customHeight="1" hidden="1">
      <c r="A352" s="153"/>
      <c r="B352" s="176" t="s">
        <v>143</v>
      </c>
      <c r="C352" s="177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>
        <f>SUM(AC352-AI352+AJ352)</f>
        <v>0</v>
      </c>
      <c r="AL352" s="154"/>
      <c r="AM352" s="154"/>
      <c r="AN352" s="154"/>
      <c r="AO352" s="156"/>
    </row>
    <row r="353" spans="1:41" s="83" customFormat="1" ht="32.25" customHeight="1" hidden="1">
      <c r="A353" s="104"/>
      <c r="B353" s="127" t="s">
        <v>96</v>
      </c>
      <c r="C353" s="133" t="s">
        <v>97</v>
      </c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29"/>
      <c r="O353" s="134"/>
      <c r="P353" s="129"/>
      <c r="Q353" s="129"/>
      <c r="R353" s="129"/>
      <c r="S353" s="129"/>
      <c r="T353" s="129"/>
      <c r="U353" s="130">
        <f aca="true" t="shared" si="125" ref="U353:AB353">SUM(U354:U366)</f>
        <v>0</v>
      </c>
      <c r="V353" s="130">
        <f t="shared" si="125"/>
        <v>0</v>
      </c>
      <c r="W353" s="130">
        <f t="shared" si="125"/>
        <v>0</v>
      </c>
      <c r="X353" s="130">
        <f t="shared" si="125"/>
        <v>0</v>
      </c>
      <c r="Y353" s="130">
        <f t="shared" si="125"/>
        <v>0</v>
      </c>
      <c r="Z353" s="130">
        <f t="shared" si="125"/>
        <v>0</v>
      </c>
      <c r="AA353" s="130">
        <f t="shared" si="125"/>
        <v>0</v>
      </c>
      <c r="AB353" s="130">
        <f t="shared" si="125"/>
        <v>0</v>
      </c>
      <c r="AC353" s="130">
        <f>SUM(AC354+AC363)</f>
        <v>602509</v>
      </c>
      <c r="AD353" s="130">
        <f aca="true" t="shared" si="126" ref="AD353:AK353">SUM(AD354+AD363)</f>
        <v>602509</v>
      </c>
      <c r="AE353" s="130">
        <f t="shared" si="126"/>
        <v>0</v>
      </c>
      <c r="AF353" s="130">
        <f t="shared" si="126"/>
        <v>0</v>
      </c>
      <c r="AG353" s="130">
        <f t="shared" si="126"/>
        <v>0</v>
      </c>
      <c r="AH353" s="130">
        <f t="shared" si="126"/>
        <v>0</v>
      </c>
      <c r="AI353" s="130">
        <f t="shared" si="126"/>
        <v>0</v>
      </c>
      <c r="AJ353" s="130">
        <f t="shared" si="126"/>
        <v>0</v>
      </c>
      <c r="AK353" s="130">
        <f t="shared" si="126"/>
        <v>602509</v>
      </c>
      <c r="AL353" s="130">
        <f>SUM(AL354+AL363)</f>
        <v>602509</v>
      </c>
      <c r="AM353" s="130">
        <f>SUM(AM354+AM363)</f>
        <v>0</v>
      </c>
      <c r="AN353" s="130">
        <f>SUM(AN354+AN363)</f>
        <v>0</v>
      </c>
      <c r="AO353" s="55"/>
    </row>
    <row r="354" spans="1:41" s="121" customFormat="1" ht="17.25" customHeight="1" hidden="1">
      <c r="A354" s="117"/>
      <c r="B354" s="182" t="s">
        <v>131</v>
      </c>
      <c r="C354" s="183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9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>
        <f>SUM(AC355+AC358+AC359+AC360+AC361+AC362)</f>
        <v>602509</v>
      </c>
      <c r="AD354" s="118">
        <f>SUM(AD355+AD358+AD359+AD360+AD361+AD362)</f>
        <v>602509</v>
      </c>
      <c r="AE354" s="118">
        <f aca="true" t="shared" si="127" ref="AE354:AK354">SUM(AE355+AE358+AE359+AE360+AE361+AE362)</f>
        <v>0</v>
      </c>
      <c r="AF354" s="118">
        <f t="shared" si="127"/>
        <v>0</v>
      </c>
      <c r="AG354" s="118">
        <f t="shared" si="127"/>
        <v>0</v>
      </c>
      <c r="AH354" s="118">
        <f t="shared" si="127"/>
        <v>0</v>
      </c>
      <c r="AI354" s="118">
        <f t="shared" si="127"/>
        <v>0</v>
      </c>
      <c r="AJ354" s="118">
        <f t="shared" si="127"/>
        <v>0</v>
      </c>
      <c r="AK354" s="118">
        <f t="shared" si="127"/>
        <v>602509</v>
      </c>
      <c r="AL354" s="118">
        <f>SUM(AL355+AL358+AL359+AL360+AL361+AL362)</f>
        <v>602509</v>
      </c>
      <c r="AM354" s="118">
        <f>SUM(AM355+AM358+AM359+AM360+AM361+AM362)</f>
        <v>0</v>
      </c>
      <c r="AN354" s="118">
        <f>SUM(AN355+AN358+AN359+AN360+AN361+AN362)</f>
        <v>0</v>
      </c>
      <c r="AO354" s="120">
        <f>SUM(AK354)</f>
        <v>602509</v>
      </c>
    </row>
    <row r="355" spans="1:41" s="155" customFormat="1" ht="20.25" customHeight="1" hidden="1">
      <c r="A355" s="153"/>
      <c r="B355" s="176" t="s">
        <v>132</v>
      </c>
      <c r="C355" s="18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>
        <f>SUM(AC356+AC357)</f>
        <v>602509</v>
      </c>
      <c r="AD355" s="154">
        <f>SUM(AD356+AD357)</f>
        <v>602509</v>
      </c>
      <c r="AE355" s="154">
        <f aca="true" t="shared" si="128" ref="AE355:AK355">SUM(AE356+AE357)</f>
        <v>0</v>
      </c>
      <c r="AF355" s="154">
        <f t="shared" si="128"/>
        <v>0</v>
      </c>
      <c r="AG355" s="154">
        <f t="shared" si="128"/>
        <v>0</v>
      </c>
      <c r="AH355" s="154">
        <f t="shared" si="128"/>
        <v>0</v>
      </c>
      <c r="AI355" s="154">
        <f t="shared" si="128"/>
        <v>0</v>
      </c>
      <c r="AJ355" s="154">
        <f t="shared" si="128"/>
        <v>0</v>
      </c>
      <c r="AK355" s="154">
        <f t="shared" si="128"/>
        <v>602509</v>
      </c>
      <c r="AL355" s="154">
        <f>SUM(AL356+AL357)</f>
        <v>602509</v>
      </c>
      <c r="AM355" s="154">
        <f>SUM(AM356+AM357)</f>
        <v>0</v>
      </c>
      <c r="AN355" s="154">
        <f>SUM(AN356+AN357)</f>
        <v>0</v>
      </c>
      <c r="AO355" s="156"/>
    </row>
    <row r="356" spans="1:42" s="114" customFormat="1" ht="20.25" customHeight="1" hidden="1">
      <c r="A356" s="111"/>
      <c r="B356" s="180" t="s">
        <v>133</v>
      </c>
      <c r="C356" s="18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P356" s="115"/>
      <c r="Q356" s="115"/>
      <c r="R356" s="115"/>
      <c r="S356" s="115"/>
      <c r="T356" s="115"/>
      <c r="U356" s="112"/>
      <c r="V356" s="112"/>
      <c r="W356" s="112"/>
      <c r="X356" s="112"/>
      <c r="Y356" s="113"/>
      <c r="Z356" s="115"/>
      <c r="AA356" s="115"/>
      <c r="AB356" s="115"/>
      <c r="AC356" s="112">
        <v>387124</v>
      </c>
      <c r="AD356" s="112">
        <v>387124</v>
      </c>
      <c r="AE356" s="112"/>
      <c r="AF356" s="112"/>
      <c r="AG356" s="112"/>
      <c r="AH356" s="112"/>
      <c r="AI356" s="112"/>
      <c r="AJ356" s="112"/>
      <c r="AK356" s="112">
        <f>SUM(AC356-AI356+AJ356)</f>
        <v>387124</v>
      </c>
      <c r="AL356" s="112">
        <v>387124</v>
      </c>
      <c r="AM356" s="112"/>
      <c r="AN356" s="112"/>
      <c r="AO356" s="116"/>
      <c r="AP356" s="172">
        <f>SUM(AK356)</f>
        <v>387124</v>
      </c>
    </row>
    <row r="357" spans="1:43" s="114" customFormat="1" ht="20.25" customHeight="1" hidden="1">
      <c r="A357" s="111"/>
      <c r="B357" s="180" t="s">
        <v>134</v>
      </c>
      <c r="C357" s="18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P357" s="115"/>
      <c r="Q357" s="115"/>
      <c r="R357" s="115"/>
      <c r="S357" s="115"/>
      <c r="T357" s="115"/>
      <c r="U357" s="112"/>
      <c r="V357" s="112"/>
      <c r="W357" s="112"/>
      <c r="X357" s="112"/>
      <c r="Y357" s="113"/>
      <c r="Z357" s="115"/>
      <c r="AA357" s="115"/>
      <c r="AB357" s="115"/>
      <c r="AC357" s="112">
        <v>215385</v>
      </c>
      <c r="AD357" s="112">
        <v>215385</v>
      </c>
      <c r="AE357" s="112"/>
      <c r="AF357" s="112"/>
      <c r="AG357" s="112"/>
      <c r="AH357" s="112"/>
      <c r="AI357" s="112"/>
      <c r="AJ357" s="112"/>
      <c r="AK357" s="112">
        <f>SUM(AC357-AI357+AJ357)</f>
        <v>215385</v>
      </c>
      <c r="AL357" s="112">
        <v>215385</v>
      </c>
      <c r="AM357" s="112"/>
      <c r="AN357" s="112"/>
      <c r="AO357" s="116"/>
      <c r="AQ357" s="172">
        <f>SUM(AK357)</f>
        <v>215385</v>
      </c>
    </row>
    <row r="358" spans="1:44" s="155" customFormat="1" ht="20.25" customHeight="1" hidden="1">
      <c r="A358" s="153"/>
      <c r="B358" s="176" t="s">
        <v>135</v>
      </c>
      <c r="C358" s="177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>
        <f>SUM(AC358-AI358+AJ358)</f>
        <v>0</v>
      </c>
      <c r="AL358" s="154"/>
      <c r="AM358" s="154"/>
      <c r="AN358" s="154"/>
      <c r="AO358" s="156"/>
      <c r="AR358" s="173">
        <f>SUM(AK358)</f>
        <v>0</v>
      </c>
    </row>
    <row r="359" spans="1:45" s="155" customFormat="1" ht="20.25" customHeight="1" hidden="1">
      <c r="A359" s="153"/>
      <c r="B359" s="176" t="s">
        <v>136</v>
      </c>
      <c r="C359" s="177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>
        <f>SUM(AC359-AI359+AJ359)</f>
        <v>0</v>
      </c>
      <c r="AL359" s="154"/>
      <c r="AM359" s="154"/>
      <c r="AN359" s="154"/>
      <c r="AO359" s="156"/>
      <c r="AS359" s="173">
        <f>SUM(AK359)</f>
        <v>0</v>
      </c>
    </row>
    <row r="360" spans="1:46" s="155" customFormat="1" ht="38.25" customHeight="1" hidden="1">
      <c r="A360" s="153"/>
      <c r="B360" s="176" t="s">
        <v>137</v>
      </c>
      <c r="C360" s="177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>
        <f>SUM(AC360-AI360+AJ360)</f>
        <v>0</v>
      </c>
      <c r="AL360" s="154"/>
      <c r="AM360" s="154"/>
      <c r="AN360" s="154"/>
      <c r="AO360" s="156"/>
      <c r="AT360" s="173">
        <f>SUM(AK360)</f>
        <v>0</v>
      </c>
    </row>
    <row r="361" spans="1:47" s="155" customFormat="1" ht="20.25" customHeight="1" hidden="1">
      <c r="A361" s="153"/>
      <c r="B361" s="176" t="s">
        <v>138</v>
      </c>
      <c r="C361" s="177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>
        <f>SUM(AC361-AI361+AJ361)</f>
        <v>0</v>
      </c>
      <c r="AL361" s="154"/>
      <c r="AM361" s="154"/>
      <c r="AN361" s="154"/>
      <c r="AO361" s="156"/>
      <c r="AU361" s="173">
        <f>SUM(AK361)</f>
        <v>0</v>
      </c>
    </row>
    <row r="362" spans="1:48" s="155" customFormat="1" ht="20.25" customHeight="1" hidden="1">
      <c r="A362" s="153"/>
      <c r="B362" s="176" t="s">
        <v>139</v>
      </c>
      <c r="C362" s="177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>
        <f>SUM(AC362-AI362+AJ362)</f>
        <v>0</v>
      </c>
      <c r="AL362" s="154"/>
      <c r="AM362" s="154"/>
      <c r="AN362" s="154"/>
      <c r="AO362" s="156"/>
      <c r="AV362" s="173">
        <f>SUM(AK362)</f>
        <v>0</v>
      </c>
    </row>
    <row r="363" spans="1:49" s="151" customFormat="1" ht="20.25" customHeight="1" hidden="1">
      <c r="A363" s="149"/>
      <c r="B363" s="178" t="s">
        <v>140</v>
      </c>
      <c r="C363" s="179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>
        <f>SUM(AC364+AC366)</f>
        <v>0</v>
      </c>
      <c r="AD363" s="150">
        <f>SUM(AD364+AD366)</f>
        <v>0</v>
      </c>
      <c r="AE363" s="150">
        <f aca="true" t="shared" si="129" ref="AE363:AK363">SUM(AE364+AE366)</f>
        <v>0</v>
      </c>
      <c r="AF363" s="150">
        <f t="shared" si="129"/>
        <v>0</v>
      </c>
      <c r="AG363" s="150">
        <f t="shared" si="129"/>
        <v>0</v>
      </c>
      <c r="AH363" s="150">
        <f t="shared" si="129"/>
        <v>0</v>
      </c>
      <c r="AI363" s="150">
        <f t="shared" si="129"/>
        <v>0</v>
      </c>
      <c r="AJ363" s="150">
        <f t="shared" si="129"/>
        <v>0</v>
      </c>
      <c r="AK363" s="150">
        <f t="shared" si="129"/>
        <v>0</v>
      </c>
      <c r="AL363" s="150">
        <f>SUM(AL364+AL366)</f>
        <v>0</v>
      </c>
      <c r="AM363" s="150">
        <f>SUM(AM364+AM366)</f>
        <v>0</v>
      </c>
      <c r="AN363" s="150">
        <f>SUM(AN364+AN366)</f>
        <v>0</v>
      </c>
      <c r="AO363" s="152"/>
      <c r="AW363" s="174">
        <f>SUM(AK363)</f>
        <v>0</v>
      </c>
    </row>
    <row r="364" spans="1:50" s="155" customFormat="1" ht="20.25" customHeight="1" hidden="1">
      <c r="A364" s="153"/>
      <c r="B364" s="176" t="s">
        <v>141</v>
      </c>
      <c r="C364" s="177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>
        <f>SUM(AC364-AI364+AJ364)</f>
        <v>0</v>
      </c>
      <c r="AL364" s="154"/>
      <c r="AM364" s="154"/>
      <c r="AN364" s="154"/>
      <c r="AO364" s="156"/>
      <c r="AX364" s="173">
        <f>SUM(AK364)</f>
        <v>0</v>
      </c>
    </row>
    <row r="365" spans="1:51" s="114" customFormat="1" ht="48.75" customHeight="1" hidden="1">
      <c r="A365" s="111"/>
      <c r="B365" s="180" t="s">
        <v>142</v>
      </c>
      <c r="C365" s="18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3"/>
      <c r="P365" s="115"/>
      <c r="Q365" s="115"/>
      <c r="R365" s="115"/>
      <c r="S365" s="115"/>
      <c r="T365" s="115"/>
      <c r="U365" s="112"/>
      <c r="V365" s="112"/>
      <c r="W365" s="112"/>
      <c r="X365" s="112"/>
      <c r="Y365" s="113"/>
      <c r="Z365" s="115"/>
      <c r="AA365" s="115"/>
      <c r="AB365" s="115"/>
      <c r="AC365" s="112"/>
      <c r="AD365" s="112"/>
      <c r="AE365" s="112"/>
      <c r="AF365" s="112"/>
      <c r="AG365" s="112"/>
      <c r="AH365" s="112"/>
      <c r="AI365" s="112"/>
      <c r="AJ365" s="112"/>
      <c r="AK365" s="112">
        <f>SUM(AC365-AI365+AJ365)</f>
        <v>0</v>
      </c>
      <c r="AL365" s="112"/>
      <c r="AM365" s="112"/>
      <c r="AN365" s="112"/>
      <c r="AO365" s="116"/>
      <c r="AY365" s="172">
        <f>SUM(AK365)</f>
        <v>0</v>
      </c>
    </row>
    <row r="366" spans="1:41" s="155" customFormat="1" ht="48.75" customHeight="1" hidden="1">
      <c r="A366" s="153"/>
      <c r="B366" s="176" t="s">
        <v>143</v>
      </c>
      <c r="C366" s="177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>
        <f>SUM(AC366-AI366+AJ366)</f>
        <v>0</v>
      </c>
      <c r="AL366" s="154"/>
      <c r="AM366" s="154"/>
      <c r="AN366" s="154"/>
      <c r="AO366" s="156"/>
    </row>
    <row r="367" spans="1:41" s="35" customFormat="1" ht="33.75" customHeight="1" hidden="1">
      <c r="A367" s="48"/>
      <c r="B367" s="127" t="s">
        <v>75</v>
      </c>
      <c r="C367" s="133" t="s">
        <v>10</v>
      </c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 t="e">
        <f>SUM(#REF!)</f>
        <v>#REF!</v>
      </c>
      <c r="O367" s="130" t="e">
        <f>SUM(#REF!)</f>
        <v>#REF!</v>
      </c>
      <c r="P367" s="130" t="e">
        <f>SUM(#REF!)</f>
        <v>#REF!</v>
      </c>
      <c r="Q367" s="130" t="e">
        <f>SUM(#REF!)</f>
        <v>#REF!</v>
      </c>
      <c r="R367" s="130" t="e">
        <f>SUM(#REF!)</f>
        <v>#REF!</v>
      </c>
      <c r="S367" s="130" t="e">
        <f>SUM(#REF!)</f>
        <v>#REF!</v>
      </c>
      <c r="T367" s="130" t="e">
        <f>SUM(#REF!)</f>
        <v>#REF!</v>
      </c>
      <c r="U367" s="130" t="e">
        <f>SUM(#REF!+#REF!)</f>
        <v>#REF!</v>
      </c>
      <c r="V367" s="130" t="e">
        <f>SUM(#REF!+#REF!)</f>
        <v>#REF!</v>
      </c>
      <c r="W367" s="130" t="e">
        <f>SUM(#REF!+#REF!)</f>
        <v>#REF!</v>
      </c>
      <c r="X367" s="130" t="e">
        <f>SUM(#REF!+#REF!)</f>
        <v>#REF!</v>
      </c>
      <c r="Y367" s="130" t="e">
        <f>SUM(#REF!+#REF!)</f>
        <v>#REF!</v>
      </c>
      <c r="Z367" s="130" t="e">
        <f>SUM(#REF!+#REF!)</f>
        <v>#REF!</v>
      </c>
      <c r="AA367" s="130" t="e">
        <f>SUM(#REF!+#REF!)</f>
        <v>#REF!</v>
      </c>
      <c r="AB367" s="130" t="e">
        <f>SUM(#REF!+#REF!)</f>
        <v>#REF!</v>
      </c>
      <c r="AC367" s="130">
        <f>SUM(AC368+AC377)</f>
        <v>167119</v>
      </c>
      <c r="AD367" s="130">
        <f aca="true" t="shared" si="130" ref="AD367:AK367">SUM(AD368+AD377)</f>
        <v>167119</v>
      </c>
      <c r="AE367" s="130">
        <f t="shared" si="130"/>
        <v>0</v>
      </c>
      <c r="AF367" s="130">
        <f t="shared" si="130"/>
        <v>0</v>
      </c>
      <c r="AG367" s="130">
        <f t="shared" si="130"/>
        <v>0</v>
      </c>
      <c r="AH367" s="130">
        <f t="shared" si="130"/>
        <v>0</v>
      </c>
      <c r="AI367" s="130">
        <f t="shared" si="130"/>
        <v>0</v>
      </c>
      <c r="AJ367" s="130">
        <f t="shared" si="130"/>
        <v>0</v>
      </c>
      <c r="AK367" s="130">
        <f t="shared" si="130"/>
        <v>167119</v>
      </c>
      <c r="AL367" s="130">
        <f>SUM(AL368+AL377)</f>
        <v>167119</v>
      </c>
      <c r="AM367" s="130">
        <f>SUM(AM368+AM377)</f>
        <v>0</v>
      </c>
      <c r="AN367" s="130">
        <f>SUM(AN368+AN377)</f>
        <v>0</v>
      </c>
      <c r="AO367" s="57"/>
    </row>
    <row r="368" spans="1:41" s="121" customFormat="1" ht="17.25" customHeight="1" hidden="1">
      <c r="A368" s="117"/>
      <c r="B368" s="182" t="s">
        <v>131</v>
      </c>
      <c r="C368" s="183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9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>
        <f>SUM(AC369+AC372+AC373+AC374+AC375+AC376)</f>
        <v>167119</v>
      </c>
      <c r="AD368" s="118">
        <f>SUM(AD369+AD372+AD373+AD374+AD375+AD376)</f>
        <v>167119</v>
      </c>
      <c r="AE368" s="118">
        <f aca="true" t="shared" si="131" ref="AE368:AK368">SUM(AE369+AE372+AE373+AE374+AE375+AE376)</f>
        <v>0</v>
      </c>
      <c r="AF368" s="118">
        <f t="shared" si="131"/>
        <v>0</v>
      </c>
      <c r="AG368" s="118">
        <f t="shared" si="131"/>
        <v>0</v>
      </c>
      <c r="AH368" s="118">
        <f t="shared" si="131"/>
        <v>0</v>
      </c>
      <c r="AI368" s="118">
        <f t="shared" si="131"/>
        <v>0</v>
      </c>
      <c r="AJ368" s="118">
        <f t="shared" si="131"/>
        <v>0</v>
      </c>
      <c r="AK368" s="118">
        <f t="shared" si="131"/>
        <v>167119</v>
      </c>
      <c r="AL368" s="118">
        <f>SUM(AL369+AL372+AL373+AL374+AL375+AL376)</f>
        <v>167119</v>
      </c>
      <c r="AM368" s="118">
        <f>SUM(AM369+AM372+AM373+AM374+AM375+AM376)</f>
        <v>0</v>
      </c>
      <c r="AN368" s="118">
        <f>SUM(AN369+AN372+AN373+AN374+AN375+AN376)</f>
        <v>0</v>
      </c>
      <c r="AO368" s="120">
        <f>SUM(AK368)</f>
        <v>167119</v>
      </c>
    </row>
    <row r="369" spans="1:41" s="155" customFormat="1" ht="20.25" customHeight="1" hidden="1">
      <c r="A369" s="153"/>
      <c r="B369" s="176" t="s">
        <v>132</v>
      </c>
      <c r="C369" s="18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>
        <f>SUM(AC370+AC371)</f>
        <v>167119</v>
      </c>
      <c r="AD369" s="154">
        <f>SUM(AD370+AD371)</f>
        <v>167119</v>
      </c>
      <c r="AE369" s="154">
        <f aca="true" t="shared" si="132" ref="AE369:AK369">SUM(AE370+AE371)</f>
        <v>0</v>
      </c>
      <c r="AF369" s="154">
        <f t="shared" si="132"/>
        <v>0</v>
      </c>
      <c r="AG369" s="154">
        <f t="shared" si="132"/>
        <v>0</v>
      </c>
      <c r="AH369" s="154">
        <f t="shared" si="132"/>
        <v>0</v>
      </c>
      <c r="AI369" s="154">
        <f t="shared" si="132"/>
        <v>0</v>
      </c>
      <c r="AJ369" s="154">
        <f t="shared" si="132"/>
        <v>0</v>
      </c>
      <c r="AK369" s="154">
        <f t="shared" si="132"/>
        <v>167119</v>
      </c>
      <c r="AL369" s="154">
        <f>SUM(AL370+AL371)</f>
        <v>167119</v>
      </c>
      <c r="AM369" s="154">
        <f>SUM(AM370+AM371)</f>
        <v>0</v>
      </c>
      <c r="AN369" s="154">
        <f>SUM(AN370+AN371)</f>
        <v>0</v>
      </c>
      <c r="AO369" s="156"/>
    </row>
    <row r="370" spans="1:42" s="114" customFormat="1" ht="20.25" customHeight="1" hidden="1">
      <c r="A370" s="111"/>
      <c r="B370" s="180" t="s">
        <v>133</v>
      </c>
      <c r="C370" s="18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3"/>
      <c r="P370" s="115"/>
      <c r="Q370" s="115"/>
      <c r="R370" s="115"/>
      <c r="S370" s="115"/>
      <c r="T370" s="115"/>
      <c r="U370" s="112"/>
      <c r="V370" s="112"/>
      <c r="W370" s="112"/>
      <c r="X370" s="112"/>
      <c r="Y370" s="113"/>
      <c r="Z370" s="115"/>
      <c r="AA370" s="115"/>
      <c r="AB370" s="115"/>
      <c r="AC370" s="112"/>
      <c r="AD370" s="112"/>
      <c r="AE370" s="112"/>
      <c r="AF370" s="112"/>
      <c r="AG370" s="112"/>
      <c r="AH370" s="112"/>
      <c r="AI370" s="112"/>
      <c r="AJ370" s="112"/>
      <c r="AK370" s="112">
        <f>SUM(AC370-AI370+AJ370)</f>
        <v>0</v>
      </c>
      <c r="AL370" s="112"/>
      <c r="AM370" s="112"/>
      <c r="AN370" s="112"/>
      <c r="AO370" s="116"/>
      <c r="AP370" s="172">
        <f>SUM(AK370)</f>
        <v>0</v>
      </c>
    </row>
    <row r="371" spans="1:43" s="114" customFormat="1" ht="20.25" customHeight="1" hidden="1">
      <c r="A371" s="111"/>
      <c r="B371" s="180" t="s">
        <v>134</v>
      </c>
      <c r="C371" s="18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3"/>
      <c r="P371" s="115"/>
      <c r="Q371" s="115"/>
      <c r="R371" s="115"/>
      <c r="S371" s="115"/>
      <c r="T371" s="115"/>
      <c r="U371" s="112"/>
      <c r="V371" s="112"/>
      <c r="W371" s="112"/>
      <c r="X371" s="112"/>
      <c r="Y371" s="113"/>
      <c r="Z371" s="115"/>
      <c r="AA371" s="115"/>
      <c r="AB371" s="115"/>
      <c r="AC371" s="112">
        <v>167119</v>
      </c>
      <c r="AD371" s="112">
        <v>167119</v>
      </c>
      <c r="AE371" s="112"/>
      <c r="AF371" s="112"/>
      <c r="AG371" s="112"/>
      <c r="AH371" s="112"/>
      <c r="AI371" s="112"/>
      <c r="AJ371" s="112"/>
      <c r="AK371" s="112">
        <f>SUM(AC371-AI371+AJ371)</f>
        <v>167119</v>
      </c>
      <c r="AL371" s="112">
        <v>167119</v>
      </c>
      <c r="AM371" s="112"/>
      <c r="AN371" s="112"/>
      <c r="AO371" s="116"/>
      <c r="AQ371" s="172">
        <f>SUM(AK371)</f>
        <v>167119</v>
      </c>
    </row>
    <row r="372" spans="1:44" s="155" customFormat="1" ht="20.25" customHeight="1" hidden="1">
      <c r="A372" s="153"/>
      <c r="B372" s="176" t="s">
        <v>135</v>
      </c>
      <c r="C372" s="177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>
        <f>SUM(AC372-AI372+AJ372)</f>
        <v>0</v>
      </c>
      <c r="AL372" s="154"/>
      <c r="AM372" s="154"/>
      <c r="AN372" s="154"/>
      <c r="AO372" s="156"/>
      <c r="AR372" s="173">
        <f>SUM(AK372)</f>
        <v>0</v>
      </c>
    </row>
    <row r="373" spans="1:45" s="155" customFormat="1" ht="20.25" customHeight="1" hidden="1">
      <c r="A373" s="153"/>
      <c r="B373" s="176" t="s">
        <v>136</v>
      </c>
      <c r="C373" s="177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>
        <f>SUM(AC373-AI373+AJ373)</f>
        <v>0</v>
      </c>
      <c r="AL373" s="154"/>
      <c r="AM373" s="154"/>
      <c r="AN373" s="154"/>
      <c r="AO373" s="156"/>
      <c r="AS373" s="173">
        <f>SUM(AK373)</f>
        <v>0</v>
      </c>
    </row>
    <row r="374" spans="1:46" s="155" customFormat="1" ht="38.25" customHeight="1" hidden="1">
      <c r="A374" s="153"/>
      <c r="B374" s="176" t="s">
        <v>137</v>
      </c>
      <c r="C374" s="177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>
        <f>SUM(AC374-AI374+AJ374)</f>
        <v>0</v>
      </c>
      <c r="AL374" s="154"/>
      <c r="AM374" s="154"/>
      <c r="AN374" s="154"/>
      <c r="AO374" s="156"/>
      <c r="AT374" s="173">
        <f>SUM(AK374)</f>
        <v>0</v>
      </c>
    </row>
    <row r="375" spans="1:47" s="155" customFormat="1" ht="20.25" customHeight="1" hidden="1">
      <c r="A375" s="153"/>
      <c r="B375" s="176" t="s">
        <v>138</v>
      </c>
      <c r="C375" s="177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>
        <f>SUM(AC375-AI375+AJ375)</f>
        <v>0</v>
      </c>
      <c r="AL375" s="154"/>
      <c r="AM375" s="154"/>
      <c r="AN375" s="154"/>
      <c r="AO375" s="156"/>
      <c r="AU375" s="173">
        <f>SUM(AK375)</f>
        <v>0</v>
      </c>
    </row>
    <row r="376" spans="1:48" s="155" customFormat="1" ht="20.25" customHeight="1" hidden="1">
      <c r="A376" s="153"/>
      <c r="B376" s="176" t="s">
        <v>139</v>
      </c>
      <c r="C376" s="177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>
        <f>SUM(AC376-AI376+AJ376)</f>
        <v>0</v>
      </c>
      <c r="AL376" s="154"/>
      <c r="AM376" s="154"/>
      <c r="AN376" s="154"/>
      <c r="AO376" s="156"/>
      <c r="AV376" s="173">
        <f>SUM(AK376)</f>
        <v>0</v>
      </c>
    </row>
    <row r="377" spans="1:49" s="151" customFormat="1" ht="20.25" customHeight="1" hidden="1">
      <c r="A377" s="149"/>
      <c r="B377" s="178" t="s">
        <v>140</v>
      </c>
      <c r="C377" s="179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>
        <f>SUM(AC378+AC380)</f>
        <v>0</v>
      </c>
      <c r="AD377" s="150">
        <f>SUM(AD378+AD380)</f>
        <v>0</v>
      </c>
      <c r="AE377" s="150">
        <f aca="true" t="shared" si="133" ref="AE377:AK377">SUM(AE378+AE380)</f>
        <v>0</v>
      </c>
      <c r="AF377" s="150">
        <f t="shared" si="133"/>
        <v>0</v>
      </c>
      <c r="AG377" s="150">
        <f t="shared" si="133"/>
        <v>0</v>
      </c>
      <c r="AH377" s="150">
        <f t="shared" si="133"/>
        <v>0</v>
      </c>
      <c r="AI377" s="150">
        <f t="shared" si="133"/>
        <v>0</v>
      </c>
      <c r="AJ377" s="150">
        <f t="shared" si="133"/>
        <v>0</v>
      </c>
      <c r="AK377" s="150">
        <f t="shared" si="133"/>
        <v>0</v>
      </c>
      <c r="AL377" s="150">
        <f>SUM(AL378+AL380)</f>
        <v>0</v>
      </c>
      <c r="AM377" s="150">
        <f>SUM(AM378+AM380)</f>
        <v>0</v>
      </c>
      <c r="AN377" s="150">
        <f>SUM(AN378+AN380)</f>
        <v>0</v>
      </c>
      <c r="AO377" s="152"/>
      <c r="AW377" s="174">
        <f>SUM(AK377)</f>
        <v>0</v>
      </c>
    </row>
    <row r="378" spans="1:50" s="155" customFormat="1" ht="20.25" customHeight="1" hidden="1">
      <c r="A378" s="153"/>
      <c r="B378" s="176" t="s">
        <v>141</v>
      </c>
      <c r="C378" s="177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>
        <f>SUM(AC378-AI378+AJ378)</f>
        <v>0</v>
      </c>
      <c r="AL378" s="154"/>
      <c r="AM378" s="154"/>
      <c r="AN378" s="154"/>
      <c r="AO378" s="156"/>
      <c r="AX378" s="173">
        <f>SUM(AK378)</f>
        <v>0</v>
      </c>
    </row>
    <row r="379" spans="1:51" s="114" customFormat="1" ht="48.75" customHeight="1" hidden="1">
      <c r="A379" s="111"/>
      <c r="B379" s="180" t="s">
        <v>142</v>
      </c>
      <c r="C379" s="18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3"/>
      <c r="P379" s="115"/>
      <c r="Q379" s="115"/>
      <c r="R379" s="115"/>
      <c r="S379" s="115"/>
      <c r="T379" s="115"/>
      <c r="U379" s="112"/>
      <c r="V379" s="112"/>
      <c r="W379" s="112"/>
      <c r="X379" s="112"/>
      <c r="Y379" s="113"/>
      <c r="Z379" s="115"/>
      <c r="AA379" s="115"/>
      <c r="AB379" s="115"/>
      <c r="AC379" s="112"/>
      <c r="AD379" s="112"/>
      <c r="AE379" s="112"/>
      <c r="AF379" s="112"/>
      <c r="AG379" s="112"/>
      <c r="AH379" s="112"/>
      <c r="AI379" s="112"/>
      <c r="AJ379" s="112"/>
      <c r="AK379" s="112">
        <f>SUM(AC379-AI379+AJ379)</f>
        <v>0</v>
      </c>
      <c r="AL379" s="112"/>
      <c r="AM379" s="112"/>
      <c r="AN379" s="112"/>
      <c r="AO379" s="116"/>
      <c r="AY379" s="172">
        <f>SUM(AK379)</f>
        <v>0</v>
      </c>
    </row>
    <row r="380" spans="1:41" s="155" customFormat="1" ht="48.75" customHeight="1" hidden="1">
      <c r="A380" s="153"/>
      <c r="B380" s="176" t="s">
        <v>143</v>
      </c>
      <c r="C380" s="177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>
        <f>SUM(AC380-AI380+AJ380)</f>
        <v>0</v>
      </c>
      <c r="AL380" s="154"/>
      <c r="AM380" s="154"/>
      <c r="AN380" s="154"/>
      <c r="AO380" s="156"/>
    </row>
    <row r="381" spans="1:41" s="56" customFormat="1" ht="18" customHeight="1" hidden="1">
      <c r="A381" s="50"/>
      <c r="B381" s="127" t="s">
        <v>48</v>
      </c>
      <c r="C381" s="133" t="s">
        <v>2</v>
      </c>
      <c r="D381" s="130">
        <f>SUM(D382:D385)</f>
        <v>0</v>
      </c>
      <c r="E381" s="130">
        <f>SUM(E382:E385)</f>
        <v>0</v>
      </c>
      <c r="F381" s="130">
        <f>SUM(F382:F385)</f>
        <v>0</v>
      </c>
      <c r="G381" s="130">
        <f>SUM(G382:G385)</f>
        <v>0</v>
      </c>
      <c r="H381" s="130">
        <f>SUM(H382:H385)</f>
        <v>0</v>
      </c>
      <c r="I381" s="130"/>
      <c r="J381" s="130"/>
      <c r="K381" s="130"/>
      <c r="L381" s="130"/>
      <c r="M381" s="130"/>
      <c r="N381" s="130">
        <f>SUM(N382:N385)</f>
        <v>0</v>
      </c>
      <c r="O381" s="130">
        <f>SUM(O382:O385)</f>
        <v>0</v>
      </c>
      <c r="P381" s="130">
        <f>SUM(P382:P385)</f>
        <v>0</v>
      </c>
      <c r="Q381" s="130"/>
      <c r="R381" s="130"/>
      <c r="S381" s="130">
        <f aca="true" t="shared" si="134" ref="S381:AB381">SUM(S382:S385)</f>
        <v>0</v>
      </c>
      <c r="T381" s="130">
        <f t="shared" si="134"/>
        <v>0</v>
      </c>
      <c r="U381" s="130">
        <f t="shared" si="134"/>
        <v>0</v>
      </c>
      <c r="V381" s="130">
        <f t="shared" si="134"/>
        <v>0</v>
      </c>
      <c r="W381" s="130">
        <f t="shared" si="134"/>
        <v>0</v>
      </c>
      <c r="X381" s="130">
        <f t="shared" si="134"/>
        <v>0</v>
      </c>
      <c r="Y381" s="129">
        <f t="shared" si="134"/>
        <v>0</v>
      </c>
      <c r="Z381" s="129">
        <f t="shared" si="134"/>
        <v>0</v>
      </c>
      <c r="AA381" s="130">
        <f t="shared" si="134"/>
        <v>0</v>
      </c>
      <c r="AB381" s="130">
        <f t="shared" si="134"/>
        <v>0</v>
      </c>
      <c r="AC381" s="130">
        <f>SUM(AC382+AC391)</f>
        <v>600894</v>
      </c>
      <c r="AD381" s="130">
        <f aca="true" t="shared" si="135" ref="AD381:AK381">SUM(AD382+AD391)</f>
        <v>600894</v>
      </c>
      <c r="AE381" s="130">
        <f t="shared" si="135"/>
        <v>0</v>
      </c>
      <c r="AF381" s="130">
        <f t="shared" si="135"/>
        <v>0</v>
      </c>
      <c r="AG381" s="130">
        <f t="shared" si="135"/>
        <v>0</v>
      </c>
      <c r="AH381" s="130">
        <f t="shared" si="135"/>
        <v>0</v>
      </c>
      <c r="AI381" s="130">
        <f t="shared" si="135"/>
        <v>0</v>
      </c>
      <c r="AJ381" s="130">
        <f t="shared" si="135"/>
        <v>0</v>
      </c>
      <c r="AK381" s="130">
        <f t="shared" si="135"/>
        <v>600894</v>
      </c>
      <c r="AL381" s="130">
        <f>SUM(AL382+AL391)</f>
        <v>600894</v>
      </c>
      <c r="AM381" s="130">
        <f>SUM(AM382+AM391)</f>
        <v>0</v>
      </c>
      <c r="AN381" s="130">
        <f>SUM(AN382+AN391)</f>
        <v>0</v>
      </c>
      <c r="AO381" s="55"/>
    </row>
    <row r="382" spans="1:41" s="121" customFormat="1" ht="17.25" customHeight="1" hidden="1">
      <c r="A382" s="117"/>
      <c r="B382" s="182" t="s">
        <v>131</v>
      </c>
      <c r="C382" s="183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9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>
        <f>SUM(AC383+AC386+AC387+AC388+AC389+AC390)</f>
        <v>600894</v>
      </c>
      <c r="AD382" s="118">
        <f>SUM(AD383+AD386+AD387+AD388+AD389+AD390)</f>
        <v>600894</v>
      </c>
      <c r="AE382" s="118">
        <f aca="true" t="shared" si="136" ref="AE382:AK382">SUM(AE383+AE386+AE387+AE388+AE389+AE390)</f>
        <v>0</v>
      </c>
      <c r="AF382" s="118">
        <f t="shared" si="136"/>
        <v>0</v>
      </c>
      <c r="AG382" s="118">
        <f t="shared" si="136"/>
        <v>0</v>
      </c>
      <c r="AH382" s="118">
        <f t="shared" si="136"/>
        <v>0</v>
      </c>
      <c r="AI382" s="118">
        <f t="shared" si="136"/>
        <v>0</v>
      </c>
      <c r="AJ382" s="118">
        <f t="shared" si="136"/>
        <v>0</v>
      </c>
      <c r="AK382" s="118">
        <f t="shared" si="136"/>
        <v>600894</v>
      </c>
      <c r="AL382" s="118">
        <f>SUM(AL383+AL386+AL387+AL388+AL389+AL390)</f>
        <v>600894</v>
      </c>
      <c r="AM382" s="118">
        <f>SUM(AM383+AM386+AM387+AM388+AM389+AM390)</f>
        <v>0</v>
      </c>
      <c r="AN382" s="118">
        <f>SUM(AN383+AN386+AN387+AN388+AN389+AN390)</f>
        <v>0</v>
      </c>
      <c r="AO382" s="120">
        <f>SUM(AK382)</f>
        <v>600894</v>
      </c>
    </row>
    <row r="383" spans="1:41" s="155" customFormat="1" ht="20.25" customHeight="1" hidden="1">
      <c r="A383" s="153"/>
      <c r="B383" s="176" t="s">
        <v>132</v>
      </c>
      <c r="C383" s="18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>
        <f>SUM(AC384+AC385)</f>
        <v>576396</v>
      </c>
      <c r="AD383" s="154">
        <f>SUM(AD384+AD385)</f>
        <v>576396</v>
      </c>
      <c r="AE383" s="154">
        <f aca="true" t="shared" si="137" ref="AE383:AK383">SUM(AE384+AE385)</f>
        <v>0</v>
      </c>
      <c r="AF383" s="154">
        <f t="shared" si="137"/>
        <v>0</v>
      </c>
      <c r="AG383" s="154">
        <f t="shared" si="137"/>
        <v>0</v>
      </c>
      <c r="AH383" s="154">
        <f t="shared" si="137"/>
        <v>0</v>
      </c>
      <c r="AI383" s="154">
        <f t="shared" si="137"/>
        <v>0</v>
      </c>
      <c r="AJ383" s="154">
        <f t="shared" si="137"/>
        <v>0</v>
      </c>
      <c r="AK383" s="154">
        <f t="shared" si="137"/>
        <v>576396</v>
      </c>
      <c r="AL383" s="154">
        <f>SUM(AL384+AL385)</f>
        <v>576396</v>
      </c>
      <c r="AM383" s="154">
        <f>SUM(AM384+AM385)</f>
        <v>0</v>
      </c>
      <c r="AN383" s="154">
        <f>SUM(AN384+AN385)</f>
        <v>0</v>
      </c>
      <c r="AO383" s="156"/>
    </row>
    <row r="384" spans="1:42" s="114" customFormat="1" ht="20.25" customHeight="1" hidden="1">
      <c r="A384" s="111"/>
      <c r="B384" s="180" t="s">
        <v>133</v>
      </c>
      <c r="C384" s="18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3"/>
      <c r="P384" s="115"/>
      <c r="Q384" s="115"/>
      <c r="R384" s="115"/>
      <c r="S384" s="115"/>
      <c r="T384" s="115"/>
      <c r="U384" s="112"/>
      <c r="V384" s="112"/>
      <c r="W384" s="112"/>
      <c r="X384" s="112"/>
      <c r="Y384" s="113"/>
      <c r="Z384" s="115"/>
      <c r="AA384" s="115"/>
      <c r="AB384" s="115"/>
      <c r="AC384" s="112">
        <v>241187</v>
      </c>
      <c r="AD384" s="112">
        <v>241187</v>
      </c>
      <c r="AE384" s="112"/>
      <c r="AF384" s="112"/>
      <c r="AG384" s="112"/>
      <c r="AH384" s="112"/>
      <c r="AI384" s="112"/>
      <c r="AJ384" s="112"/>
      <c r="AK384" s="112">
        <f>SUM(AC384-AI384+AJ384)</f>
        <v>241187</v>
      </c>
      <c r="AL384" s="112">
        <v>241187</v>
      </c>
      <c r="AM384" s="112"/>
      <c r="AN384" s="112"/>
      <c r="AO384" s="116"/>
      <c r="AP384" s="172">
        <f>SUM(AK384)</f>
        <v>241187</v>
      </c>
    </row>
    <row r="385" spans="1:43" s="114" customFormat="1" ht="20.25" customHeight="1" hidden="1">
      <c r="A385" s="111"/>
      <c r="B385" s="180" t="s">
        <v>134</v>
      </c>
      <c r="C385" s="18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3"/>
      <c r="P385" s="115"/>
      <c r="Q385" s="115"/>
      <c r="R385" s="115"/>
      <c r="S385" s="115"/>
      <c r="T385" s="115"/>
      <c r="U385" s="112"/>
      <c r="V385" s="112"/>
      <c r="W385" s="112"/>
      <c r="X385" s="112"/>
      <c r="Y385" s="113"/>
      <c r="Z385" s="115"/>
      <c r="AA385" s="115"/>
      <c r="AB385" s="115"/>
      <c r="AC385" s="112">
        <v>335209</v>
      </c>
      <c r="AD385" s="112">
        <v>335209</v>
      </c>
      <c r="AE385" s="112"/>
      <c r="AF385" s="112"/>
      <c r="AG385" s="112"/>
      <c r="AH385" s="112"/>
      <c r="AI385" s="112"/>
      <c r="AJ385" s="112"/>
      <c r="AK385" s="112">
        <f>SUM(AC385-AI385+AJ385)</f>
        <v>335209</v>
      </c>
      <c r="AL385" s="112">
        <v>335209</v>
      </c>
      <c r="AM385" s="112"/>
      <c r="AN385" s="112"/>
      <c r="AO385" s="116"/>
      <c r="AQ385" s="172">
        <f>SUM(AK385)</f>
        <v>335209</v>
      </c>
    </row>
    <row r="386" spans="1:44" s="155" customFormat="1" ht="20.25" customHeight="1" hidden="1">
      <c r="A386" s="153"/>
      <c r="B386" s="176" t="s">
        <v>135</v>
      </c>
      <c r="C386" s="177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>
        <v>15150</v>
      </c>
      <c r="AD386" s="154">
        <v>15150</v>
      </c>
      <c r="AE386" s="154"/>
      <c r="AF386" s="154"/>
      <c r="AG386" s="154"/>
      <c r="AH386" s="154"/>
      <c r="AI386" s="154"/>
      <c r="AJ386" s="154"/>
      <c r="AK386" s="154">
        <f>SUM(AC386-AI386+AJ386)</f>
        <v>15150</v>
      </c>
      <c r="AL386" s="154">
        <v>15150</v>
      </c>
      <c r="AM386" s="154"/>
      <c r="AN386" s="154"/>
      <c r="AO386" s="156"/>
      <c r="AR386" s="173">
        <f>SUM(AK386)</f>
        <v>15150</v>
      </c>
    </row>
    <row r="387" spans="1:45" s="155" customFormat="1" ht="20.25" customHeight="1" hidden="1">
      <c r="A387" s="153"/>
      <c r="B387" s="176" t="s">
        <v>136</v>
      </c>
      <c r="C387" s="177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>
        <v>9348</v>
      </c>
      <c r="AD387" s="154">
        <v>9348</v>
      </c>
      <c r="AE387" s="154"/>
      <c r="AF387" s="154"/>
      <c r="AG387" s="154"/>
      <c r="AH387" s="154"/>
      <c r="AI387" s="154"/>
      <c r="AJ387" s="154"/>
      <c r="AK387" s="154">
        <f>SUM(AC387-AI387+AJ387)</f>
        <v>9348</v>
      </c>
      <c r="AL387" s="154">
        <v>9348</v>
      </c>
      <c r="AM387" s="154"/>
      <c r="AN387" s="154"/>
      <c r="AO387" s="156"/>
      <c r="AS387" s="173">
        <f>SUM(AK387)</f>
        <v>9348</v>
      </c>
    </row>
    <row r="388" spans="1:46" s="155" customFormat="1" ht="38.25" customHeight="1" hidden="1">
      <c r="A388" s="153"/>
      <c r="B388" s="176" t="s">
        <v>137</v>
      </c>
      <c r="C388" s="177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/>
      <c r="AH388" s="154"/>
      <c r="AI388" s="154"/>
      <c r="AJ388" s="154"/>
      <c r="AK388" s="154">
        <f>SUM(AC388-AI388+AJ388)</f>
        <v>0</v>
      </c>
      <c r="AL388" s="154"/>
      <c r="AM388" s="154"/>
      <c r="AN388" s="154"/>
      <c r="AO388" s="156"/>
      <c r="AT388" s="173">
        <f>SUM(AK388)</f>
        <v>0</v>
      </c>
    </row>
    <row r="389" spans="1:47" s="155" customFormat="1" ht="20.25" customHeight="1" hidden="1">
      <c r="A389" s="153"/>
      <c r="B389" s="176" t="s">
        <v>138</v>
      </c>
      <c r="C389" s="177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P389" s="154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/>
      <c r="AF389" s="154"/>
      <c r="AG389" s="154"/>
      <c r="AH389" s="154"/>
      <c r="AI389" s="154"/>
      <c r="AJ389" s="154"/>
      <c r="AK389" s="154">
        <f>SUM(AC389-AI389+AJ389)</f>
        <v>0</v>
      </c>
      <c r="AL389" s="154"/>
      <c r="AM389" s="154"/>
      <c r="AN389" s="154"/>
      <c r="AO389" s="156"/>
      <c r="AU389" s="173">
        <f>SUM(AK389)</f>
        <v>0</v>
      </c>
    </row>
    <row r="390" spans="1:48" s="155" customFormat="1" ht="20.25" customHeight="1" hidden="1">
      <c r="A390" s="153"/>
      <c r="B390" s="176" t="s">
        <v>139</v>
      </c>
      <c r="C390" s="177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154"/>
      <c r="AF390" s="154"/>
      <c r="AG390" s="154"/>
      <c r="AH390" s="154"/>
      <c r="AI390" s="154"/>
      <c r="AJ390" s="154"/>
      <c r="AK390" s="154">
        <f>SUM(AC390-AI390+AJ390)</f>
        <v>0</v>
      </c>
      <c r="AL390" s="154"/>
      <c r="AM390" s="154"/>
      <c r="AN390" s="154"/>
      <c r="AO390" s="156"/>
      <c r="AV390" s="173">
        <f>SUM(AK390)</f>
        <v>0</v>
      </c>
    </row>
    <row r="391" spans="1:49" s="151" customFormat="1" ht="20.25" customHeight="1" hidden="1">
      <c r="A391" s="149"/>
      <c r="B391" s="178" t="s">
        <v>140</v>
      </c>
      <c r="C391" s="179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>
        <f>SUM(AC392+AC394)</f>
        <v>0</v>
      </c>
      <c r="AD391" s="150">
        <f>SUM(AD392+AD394)</f>
        <v>0</v>
      </c>
      <c r="AE391" s="150">
        <f aca="true" t="shared" si="138" ref="AE391:AK391">SUM(AE392+AE394)</f>
        <v>0</v>
      </c>
      <c r="AF391" s="150">
        <f t="shared" si="138"/>
        <v>0</v>
      </c>
      <c r="AG391" s="150">
        <f t="shared" si="138"/>
        <v>0</v>
      </c>
      <c r="AH391" s="150">
        <f t="shared" si="138"/>
        <v>0</v>
      </c>
      <c r="AI391" s="150">
        <f t="shared" si="138"/>
        <v>0</v>
      </c>
      <c r="AJ391" s="150">
        <f t="shared" si="138"/>
        <v>0</v>
      </c>
      <c r="AK391" s="150">
        <f t="shared" si="138"/>
        <v>0</v>
      </c>
      <c r="AL391" s="150">
        <f>SUM(AL392+AL394)</f>
        <v>0</v>
      </c>
      <c r="AM391" s="150">
        <f>SUM(AM392+AM394)</f>
        <v>0</v>
      </c>
      <c r="AN391" s="150">
        <f>SUM(AN392+AN394)</f>
        <v>0</v>
      </c>
      <c r="AO391" s="152"/>
      <c r="AW391" s="174">
        <f>SUM(AK391)</f>
        <v>0</v>
      </c>
    </row>
    <row r="392" spans="1:50" s="155" customFormat="1" ht="20.25" customHeight="1" hidden="1">
      <c r="A392" s="153"/>
      <c r="B392" s="176" t="s">
        <v>141</v>
      </c>
      <c r="C392" s="177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154"/>
      <c r="AI392" s="154"/>
      <c r="AJ392" s="154"/>
      <c r="AK392" s="154">
        <f>SUM(AC392-AI392+AJ392)</f>
        <v>0</v>
      </c>
      <c r="AL392" s="154"/>
      <c r="AM392" s="154"/>
      <c r="AN392" s="154"/>
      <c r="AO392" s="156"/>
      <c r="AX392" s="173">
        <f>SUM(AK392)</f>
        <v>0</v>
      </c>
    </row>
    <row r="393" spans="1:51" s="114" customFormat="1" ht="48.75" customHeight="1" hidden="1">
      <c r="A393" s="111"/>
      <c r="B393" s="180" t="s">
        <v>142</v>
      </c>
      <c r="C393" s="18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3"/>
      <c r="P393" s="115"/>
      <c r="Q393" s="115"/>
      <c r="R393" s="115"/>
      <c r="S393" s="115"/>
      <c r="T393" s="115"/>
      <c r="U393" s="112"/>
      <c r="V393" s="112"/>
      <c r="W393" s="112"/>
      <c r="X393" s="112"/>
      <c r="Y393" s="113"/>
      <c r="Z393" s="115"/>
      <c r="AA393" s="115"/>
      <c r="AB393" s="115"/>
      <c r="AC393" s="112"/>
      <c r="AD393" s="112"/>
      <c r="AE393" s="112"/>
      <c r="AF393" s="112"/>
      <c r="AG393" s="112"/>
      <c r="AH393" s="112"/>
      <c r="AI393" s="112"/>
      <c r="AJ393" s="112"/>
      <c r="AK393" s="112">
        <f>SUM(AC393-AI393+AJ393)</f>
        <v>0</v>
      </c>
      <c r="AL393" s="112"/>
      <c r="AM393" s="112"/>
      <c r="AN393" s="112"/>
      <c r="AO393" s="116"/>
      <c r="AY393" s="172">
        <f>SUM(AK393)</f>
        <v>0</v>
      </c>
    </row>
    <row r="394" spans="1:41" s="155" customFormat="1" ht="48.75" customHeight="1" hidden="1">
      <c r="A394" s="153"/>
      <c r="B394" s="176" t="s">
        <v>143</v>
      </c>
      <c r="C394" s="177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/>
      <c r="AH394" s="154"/>
      <c r="AI394" s="154"/>
      <c r="AJ394" s="154"/>
      <c r="AK394" s="154">
        <f>SUM(AC394-AI394+AJ394)</f>
        <v>0</v>
      </c>
      <c r="AL394" s="154"/>
      <c r="AM394" s="154"/>
      <c r="AN394" s="154"/>
      <c r="AO394" s="156"/>
    </row>
    <row r="395" spans="1:41" s="35" customFormat="1" ht="24.75" customHeight="1" thickBot="1">
      <c r="A395" s="48"/>
      <c r="B395" s="232" t="s">
        <v>29</v>
      </c>
      <c r="C395" s="233"/>
      <c r="D395" s="74" t="e">
        <f>SUM(#REF!+#REF!+#REF!)</f>
        <v>#REF!</v>
      </c>
      <c r="E395" s="74" t="e">
        <f>SUM(#REF!+#REF!+#REF!)</f>
        <v>#REF!</v>
      </c>
      <c r="F395" s="74" t="e">
        <f>SUM(#REF!+#REF!+#REF!)</f>
        <v>#REF!</v>
      </c>
      <c r="G395" s="74" t="e">
        <f>SUM(#REF!+#REF!+#REF!)</f>
        <v>#REF!</v>
      </c>
      <c r="H395" s="74" t="e">
        <f>SUM(#REF!+#REF!+#REF!)</f>
        <v>#REF!</v>
      </c>
      <c r="I395" s="74"/>
      <c r="J395" s="74"/>
      <c r="K395" s="74"/>
      <c r="L395" s="74"/>
      <c r="M395" s="74"/>
      <c r="N395" s="74" t="e">
        <f>SUM(#REF!+N410+#REF!+N423+N424+#REF!)</f>
        <v>#REF!</v>
      </c>
      <c r="O395" s="74" t="e">
        <f>SUM(#REF!+O410+#REF!+O423+O424+#REF!)</f>
        <v>#REF!</v>
      </c>
      <c r="P395" s="74" t="e">
        <f>SUM(#REF!+P410+#REF!+P423+P424+#REF!)</f>
        <v>#REF!</v>
      </c>
      <c r="Q395" s="74"/>
      <c r="R395" s="74"/>
      <c r="S395" s="74" t="e">
        <f>SUM(#REF!+S410+#REF!+S423+S424+#REF!)</f>
        <v>#REF!</v>
      </c>
      <c r="T395" s="74" t="e">
        <f>SUM(#REF!+T410+#REF!+T423+T424+#REF!)</f>
        <v>#REF!</v>
      </c>
      <c r="U395" s="74" t="e">
        <f>SUM(#REF!+U410+U424+U396)</f>
        <v>#REF!</v>
      </c>
      <c r="V395" s="74" t="e">
        <f>SUM(#REF!+V410+V424+V396)</f>
        <v>#REF!</v>
      </c>
      <c r="W395" s="74" t="e">
        <f>SUM(#REF!+W410+W424+W396)</f>
        <v>#REF!</v>
      </c>
      <c r="X395" s="74" t="e">
        <f>SUM(#REF!+X410+X424+X396)</f>
        <v>#REF!</v>
      </c>
      <c r="Y395" s="74" t="e">
        <f>SUM(#REF!+Y410+Y424+Y396)</f>
        <v>#REF!</v>
      </c>
      <c r="Z395" s="74" t="e">
        <f>SUM(#REF!+Z410+Z424+Z396)</f>
        <v>#REF!</v>
      </c>
      <c r="AA395" s="74" t="e">
        <f>SUM(#REF!+AA410+AA424+AA396)</f>
        <v>#REF!</v>
      </c>
      <c r="AB395" s="74" t="e">
        <f>SUM(#REF!+AB410+AB424+AB396)</f>
        <v>#REF!</v>
      </c>
      <c r="AC395" s="74">
        <f>SUM(AC396+AC410+AC424)</f>
        <v>39352287</v>
      </c>
      <c r="AD395" s="74">
        <f aca="true" t="shared" si="139" ref="AD395:AK395">SUM(AD396+AD410+AD424)</f>
        <v>36312387</v>
      </c>
      <c r="AE395" s="74">
        <f t="shared" si="139"/>
        <v>0</v>
      </c>
      <c r="AF395" s="74">
        <f t="shared" si="139"/>
        <v>3039900</v>
      </c>
      <c r="AG395" s="74">
        <f t="shared" si="139"/>
        <v>0</v>
      </c>
      <c r="AH395" s="74">
        <f t="shared" si="139"/>
        <v>0</v>
      </c>
      <c r="AI395" s="74">
        <f t="shared" si="139"/>
        <v>0</v>
      </c>
      <c r="AJ395" s="74">
        <f t="shared" si="139"/>
        <v>400000</v>
      </c>
      <c r="AK395" s="74">
        <f t="shared" si="139"/>
        <v>39752287</v>
      </c>
      <c r="AL395" s="74">
        <f>SUM(AL396+AL410+AL424)</f>
        <v>36712387</v>
      </c>
      <c r="AM395" s="74">
        <f>SUM(AM396+AM410+AM424)</f>
        <v>0</v>
      </c>
      <c r="AN395" s="74">
        <f>SUM(AN396+AN410+AN424)</f>
        <v>3039900</v>
      </c>
      <c r="AO395" s="34"/>
    </row>
    <row r="396" spans="1:41" s="83" customFormat="1" ht="22.5" customHeight="1">
      <c r="A396" s="104"/>
      <c r="B396" s="104" t="s">
        <v>91</v>
      </c>
      <c r="C396" s="51" t="s">
        <v>4</v>
      </c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70"/>
      <c r="O396" s="103"/>
      <c r="P396" s="70"/>
      <c r="Q396" s="70"/>
      <c r="R396" s="70"/>
      <c r="S396" s="70"/>
      <c r="T396" s="70"/>
      <c r="U396" s="52" t="e">
        <f>SUM(#REF!+#REF!)</f>
        <v>#REF!</v>
      </c>
      <c r="V396" s="52" t="e">
        <f>SUM(#REF!+#REF!)</f>
        <v>#REF!</v>
      </c>
      <c r="W396" s="52" t="e">
        <f>SUM(#REF!+#REF!)</f>
        <v>#REF!</v>
      </c>
      <c r="X396" s="52" t="e">
        <f>SUM(#REF!+#REF!)</f>
        <v>#REF!</v>
      </c>
      <c r="Y396" s="52" t="e">
        <f>SUM(#REF!+#REF!)</f>
        <v>#REF!</v>
      </c>
      <c r="Z396" s="52" t="e">
        <f>SUM(#REF!+#REF!)</f>
        <v>#REF!</v>
      </c>
      <c r="AA396" s="52" t="e">
        <f>SUM(#REF!+#REF!)</f>
        <v>#REF!</v>
      </c>
      <c r="AB396" s="52" t="e">
        <f>SUM(#REF!+#REF!)</f>
        <v>#REF!</v>
      </c>
      <c r="AC396" s="52">
        <f>SUM(AC397+AC406)</f>
        <v>36282747</v>
      </c>
      <c r="AD396" s="52">
        <f aca="true" t="shared" si="140" ref="AD396:AK396">SUM(AD397+AD406)</f>
        <v>36282747</v>
      </c>
      <c r="AE396" s="52">
        <f t="shared" si="140"/>
        <v>0</v>
      </c>
      <c r="AF396" s="52">
        <f t="shared" si="140"/>
        <v>0</v>
      </c>
      <c r="AG396" s="52">
        <f t="shared" si="140"/>
        <v>0</v>
      </c>
      <c r="AH396" s="52">
        <f t="shared" si="140"/>
        <v>0</v>
      </c>
      <c r="AI396" s="52">
        <f t="shared" si="140"/>
        <v>0</v>
      </c>
      <c r="AJ396" s="52">
        <f t="shared" si="140"/>
        <v>400000</v>
      </c>
      <c r="AK396" s="52">
        <f t="shared" si="140"/>
        <v>36682747</v>
      </c>
      <c r="AL396" s="52">
        <f>SUM(AL397+AL406)</f>
        <v>36682747</v>
      </c>
      <c r="AM396" s="52">
        <f>SUM(AM397+AM406)</f>
        <v>0</v>
      </c>
      <c r="AN396" s="52">
        <f>SUM(AN397+AN406)</f>
        <v>0</v>
      </c>
      <c r="AO396" s="55"/>
    </row>
    <row r="397" spans="1:41" s="121" customFormat="1" ht="17.25" customHeight="1" hidden="1">
      <c r="A397" s="117"/>
      <c r="B397" s="182" t="s">
        <v>131</v>
      </c>
      <c r="C397" s="183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9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>
        <f>SUM(AC398+AC401+AC402+AC403+AC404+AC405)</f>
        <v>756950</v>
      </c>
      <c r="AD397" s="118">
        <f aca="true" t="shared" si="141" ref="AD397:AK397">SUM(AD398+AD401+AD402+AD403+AD404+AD405)</f>
        <v>756950</v>
      </c>
      <c r="AE397" s="118">
        <f t="shared" si="141"/>
        <v>0</v>
      </c>
      <c r="AF397" s="118">
        <f t="shared" si="141"/>
        <v>0</v>
      </c>
      <c r="AG397" s="118">
        <f t="shared" si="141"/>
        <v>0</v>
      </c>
      <c r="AH397" s="118">
        <f t="shared" si="141"/>
        <v>0</v>
      </c>
      <c r="AI397" s="118">
        <f t="shared" si="141"/>
        <v>0</v>
      </c>
      <c r="AJ397" s="118">
        <f t="shared" si="141"/>
        <v>0</v>
      </c>
      <c r="AK397" s="118">
        <f t="shared" si="141"/>
        <v>756950</v>
      </c>
      <c r="AL397" s="118">
        <f>SUM(AL398+AL401+AL402+AL403+AL404+AL405)</f>
        <v>756950</v>
      </c>
      <c r="AM397" s="118">
        <f>SUM(AM398+AM401+AM402+AM403+AM404+AM405)</f>
        <v>0</v>
      </c>
      <c r="AN397" s="118">
        <f>SUM(AN398+AN401+AN402+AN403+AN404+AN405)</f>
        <v>0</v>
      </c>
      <c r="AO397" s="120">
        <f>SUM(AK397)</f>
        <v>756950</v>
      </c>
    </row>
    <row r="398" spans="1:41" s="155" customFormat="1" ht="20.25" customHeight="1" hidden="1">
      <c r="A398" s="153"/>
      <c r="B398" s="176" t="s">
        <v>132</v>
      </c>
      <c r="C398" s="18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>
        <f>SUM(AC399+AC400)</f>
        <v>756950</v>
      </c>
      <c r="AD398" s="154">
        <f aca="true" t="shared" si="142" ref="AD398:AK398">SUM(AD399+AD400)</f>
        <v>756950</v>
      </c>
      <c r="AE398" s="154">
        <f t="shared" si="142"/>
        <v>0</v>
      </c>
      <c r="AF398" s="154">
        <f t="shared" si="142"/>
        <v>0</v>
      </c>
      <c r="AG398" s="154">
        <f t="shared" si="142"/>
        <v>0</v>
      </c>
      <c r="AH398" s="154">
        <f t="shared" si="142"/>
        <v>0</v>
      </c>
      <c r="AI398" s="154">
        <f t="shared" si="142"/>
        <v>0</v>
      </c>
      <c r="AJ398" s="154">
        <f t="shared" si="142"/>
        <v>0</v>
      </c>
      <c r="AK398" s="154">
        <f t="shared" si="142"/>
        <v>756950</v>
      </c>
      <c r="AL398" s="154">
        <f>SUM(AL399+AL400)</f>
        <v>756950</v>
      </c>
      <c r="AM398" s="154">
        <f>SUM(AM399+AM400)</f>
        <v>0</v>
      </c>
      <c r="AN398" s="154">
        <f>SUM(AN399+AN400)</f>
        <v>0</v>
      </c>
      <c r="AO398" s="156"/>
    </row>
    <row r="399" spans="1:42" s="114" customFormat="1" ht="20.25" customHeight="1" hidden="1">
      <c r="A399" s="111"/>
      <c r="B399" s="180" t="s">
        <v>133</v>
      </c>
      <c r="C399" s="18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3"/>
      <c r="P399" s="115"/>
      <c r="Q399" s="115"/>
      <c r="R399" s="115"/>
      <c r="S399" s="115"/>
      <c r="T399" s="115"/>
      <c r="U399" s="112"/>
      <c r="V399" s="112"/>
      <c r="W399" s="112"/>
      <c r="X399" s="112"/>
      <c r="Y399" s="113"/>
      <c r="Z399" s="115"/>
      <c r="AA399" s="115"/>
      <c r="AB399" s="115"/>
      <c r="AC399" s="112"/>
      <c r="AD399" s="112"/>
      <c r="AE399" s="112"/>
      <c r="AF399" s="112"/>
      <c r="AG399" s="112"/>
      <c r="AH399" s="112"/>
      <c r="AI399" s="112"/>
      <c r="AJ399" s="112"/>
      <c r="AK399" s="112">
        <f>SUM(AC399-AI399+AJ399)</f>
        <v>0</v>
      </c>
      <c r="AL399" s="112"/>
      <c r="AM399" s="112"/>
      <c r="AN399" s="112"/>
      <c r="AO399" s="116"/>
      <c r="AP399" s="172">
        <f>SUM(AK399)</f>
        <v>0</v>
      </c>
    </row>
    <row r="400" spans="1:43" s="114" customFormat="1" ht="20.25" customHeight="1" hidden="1">
      <c r="A400" s="111"/>
      <c r="B400" s="180" t="s">
        <v>134</v>
      </c>
      <c r="C400" s="18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3"/>
      <c r="P400" s="115"/>
      <c r="Q400" s="115"/>
      <c r="R400" s="115"/>
      <c r="S400" s="115"/>
      <c r="T400" s="115"/>
      <c r="U400" s="112"/>
      <c r="V400" s="112"/>
      <c r="W400" s="112"/>
      <c r="X400" s="112"/>
      <c r="Y400" s="113"/>
      <c r="Z400" s="115"/>
      <c r="AA400" s="115"/>
      <c r="AB400" s="115"/>
      <c r="AC400" s="112">
        <v>756950</v>
      </c>
      <c r="AD400" s="112">
        <v>756950</v>
      </c>
      <c r="AE400" s="112"/>
      <c r="AF400" s="112"/>
      <c r="AG400" s="112"/>
      <c r="AH400" s="112"/>
      <c r="AI400" s="112"/>
      <c r="AJ400" s="112"/>
      <c r="AK400" s="112">
        <f>SUM(AC400-AI400+AJ400)</f>
        <v>756950</v>
      </c>
      <c r="AL400" s="112">
        <v>756950</v>
      </c>
      <c r="AM400" s="112"/>
      <c r="AN400" s="112"/>
      <c r="AO400" s="116"/>
      <c r="AQ400" s="172">
        <f>SUM(AK400)</f>
        <v>756950</v>
      </c>
    </row>
    <row r="401" spans="1:44" s="155" customFormat="1" ht="20.25" customHeight="1" hidden="1">
      <c r="A401" s="153"/>
      <c r="B401" s="176" t="s">
        <v>135</v>
      </c>
      <c r="C401" s="177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154"/>
      <c r="AI401" s="154"/>
      <c r="AJ401" s="154"/>
      <c r="AK401" s="154">
        <f>SUM(AC401-AI401+AJ401)</f>
        <v>0</v>
      </c>
      <c r="AL401" s="154"/>
      <c r="AM401" s="154"/>
      <c r="AN401" s="154"/>
      <c r="AO401" s="156"/>
      <c r="AR401" s="173">
        <f>SUM(AK401)</f>
        <v>0</v>
      </c>
    </row>
    <row r="402" spans="1:45" s="155" customFormat="1" ht="20.25" customHeight="1" hidden="1">
      <c r="A402" s="153"/>
      <c r="B402" s="176" t="s">
        <v>136</v>
      </c>
      <c r="C402" s="177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/>
      <c r="AF402" s="154"/>
      <c r="AG402" s="154"/>
      <c r="AH402" s="154"/>
      <c r="AI402" s="154"/>
      <c r="AJ402" s="154"/>
      <c r="AK402" s="154">
        <f>SUM(AC402-AI402+AJ402)</f>
        <v>0</v>
      </c>
      <c r="AL402" s="154"/>
      <c r="AM402" s="154"/>
      <c r="AN402" s="154"/>
      <c r="AO402" s="156"/>
      <c r="AS402" s="173">
        <f>SUM(AK402)</f>
        <v>0</v>
      </c>
    </row>
    <row r="403" spans="1:46" s="155" customFormat="1" ht="38.25" customHeight="1" hidden="1">
      <c r="A403" s="153"/>
      <c r="B403" s="176" t="s">
        <v>137</v>
      </c>
      <c r="C403" s="177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154"/>
      <c r="AI403" s="154"/>
      <c r="AJ403" s="154"/>
      <c r="AK403" s="154">
        <f>SUM(AC403-AI403+AJ403)</f>
        <v>0</v>
      </c>
      <c r="AL403" s="154"/>
      <c r="AM403" s="154"/>
      <c r="AN403" s="154"/>
      <c r="AO403" s="156"/>
      <c r="AT403" s="173">
        <f>SUM(AK403)</f>
        <v>0</v>
      </c>
    </row>
    <row r="404" spans="1:47" s="155" customFormat="1" ht="20.25" customHeight="1" hidden="1">
      <c r="A404" s="153"/>
      <c r="B404" s="176" t="s">
        <v>138</v>
      </c>
      <c r="C404" s="177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54"/>
      <c r="AI404" s="154"/>
      <c r="AJ404" s="154"/>
      <c r="AK404" s="154">
        <f>SUM(AC404-AI404+AJ404)</f>
        <v>0</v>
      </c>
      <c r="AL404" s="154"/>
      <c r="AM404" s="154"/>
      <c r="AN404" s="154"/>
      <c r="AO404" s="156"/>
      <c r="AU404" s="173">
        <f>SUM(AK404)</f>
        <v>0</v>
      </c>
    </row>
    <row r="405" spans="1:48" s="155" customFormat="1" ht="20.25" customHeight="1" hidden="1">
      <c r="A405" s="153"/>
      <c r="B405" s="176" t="s">
        <v>139</v>
      </c>
      <c r="C405" s="177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/>
      <c r="AH405" s="154"/>
      <c r="AI405" s="154"/>
      <c r="AJ405" s="154"/>
      <c r="AK405" s="154">
        <f>SUM(AC405-AI405+AJ405)</f>
        <v>0</v>
      </c>
      <c r="AL405" s="154"/>
      <c r="AM405" s="154"/>
      <c r="AN405" s="154"/>
      <c r="AO405" s="156"/>
      <c r="AV405" s="173">
        <f>SUM(AK405)</f>
        <v>0</v>
      </c>
    </row>
    <row r="406" spans="1:49" s="151" customFormat="1" ht="20.25" customHeight="1">
      <c r="A406" s="149"/>
      <c r="B406" s="178" t="s">
        <v>140</v>
      </c>
      <c r="C406" s="179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>
        <f>SUM(AC407+AC409)</f>
        <v>35525797</v>
      </c>
      <c r="AD406" s="150">
        <f aca="true" t="shared" si="143" ref="AD406:AK406">SUM(AD407+AD409)</f>
        <v>35525797</v>
      </c>
      <c r="AE406" s="150">
        <f t="shared" si="143"/>
        <v>0</v>
      </c>
      <c r="AF406" s="150">
        <f t="shared" si="143"/>
        <v>0</v>
      </c>
      <c r="AG406" s="150">
        <f t="shared" si="143"/>
        <v>0</v>
      </c>
      <c r="AH406" s="150">
        <f t="shared" si="143"/>
        <v>0</v>
      </c>
      <c r="AI406" s="150">
        <f t="shared" si="143"/>
        <v>0</v>
      </c>
      <c r="AJ406" s="150">
        <f t="shared" si="143"/>
        <v>400000</v>
      </c>
      <c r="AK406" s="150">
        <f t="shared" si="143"/>
        <v>35925797</v>
      </c>
      <c r="AL406" s="150">
        <f>SUM(AL407+AL409)</f>
        <v>35925797</v>
      </c>
      <c r="AM406" s="150">
        <f>SUM(AM407+AM409)</f>
        <v>0</v>
      </c>
      <c r="AN406" s="150">
        <f>SUM(AN407+AN409)</f>
        <v>0</v>
      </c>
      <c r="AO406" s="152"/>
      <c r="AW406" s="174">
        <f>SUM(AK406)</f>
        <v>35925797</v>
      </c>
    </row>
    <row r="407" spans="1:50" s="155" customFormat="1" ht="20.25" customHeight="1">
      <c r="A407" s="153"/>
      <c r="B407" s="176" t="s">
        <v>141</v>
      </c>
      <c r="C407" s="177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>
        <v>35525797</v>
      </c>
      <c r="AD407" s="154">
        <v>35525797</v>
      </c>
      <c r="AE407" s="154"/>
      <c r="AF407" s="154"/>
      <c r="AG407" s="154"/>
      <c r="AH407" s="154"/>
      <c r="AI407" s="154"/>
      <c r="AJ407" s="154">
        <v>400000</v>
      </c>
      <c r="AK407" s="154">
        <f>SUM(AC407-AI407+AJ407)</f>
        <v>35925797</v>
      </c>
      <c r="AL407" s="154">
        <v>35925797</v>
      </c>
      <c r="AM407" s="154"/>
      <c r="AN407" s="154"/>
      <c r="AO407" s="156"/>
      <c r="AX407" s="173">
        <f>SUM(AK407)</f>
        <v>35925797</v>
      </c>
    </row>
    <row r="408" spans="1:51" s="114" customFormat="1" ht="48.75" customHeight="1" hidden="1">
      <c r="A408" s="111"/>
      <c r="B408" s="180" t="s">
        <v>142</v>
      </c>
      <c r="C408" s="18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3"/>
      <c r="P408" s="115"/>
      <c r="Q408" s="115"/>
      <c r="R408" s="115"/>
      <c r="S408" s="115"/>
      <c r="T408" s="115"/>
      <c r="U408" s="112"/>
      <c r="V408" s="112"/>
      <c r="W408" s="112"/>
      <c r="X408" s="112"/>
      <c r="Y408" s="113"/>
      <c r="Z408" s="115"/>
      <c r="AA408" s="115"/>
      <c r="AB408" s="115"/>
      <c r="AC408" s="112">
        <v>32325797</v>
      </c>
      <c r="AD408" s="112">
        <v>32235797</v>
      </c>
      <c r="AE408" s="112"/>
      <c r="AF408" s="112"/>
      <c r="AG408" s="112"/>
      <c r="AH408" s="112"/>
      <c r="AI408" s="112"/>
      <c r="AJ408" s="112"/>
      <c r="AK408" s="112">
        <f>SUM(AC408-AI408+AJ408)</f>
        <v>32325797</v>
      </c>
      <c r="AL408" s="112">
        <v>32235797</v>
      </c>
      <c r="AM408" s="112"/>
      <c r="AN408" s="112"/>
      <c r="AO408" s="116"/>
      <c r="AY408" s="172">
        <f>SUM(AK408)</f>
        <v>32325797</v>
      </c>
    </row>
    <row r="409" spans="1:41" s="155" customFormat="1" ht="48.75" customHeight="1" hidden="1">
      <c r="A409" s="153"/>
      <c r="B409" s="176" t="s">
        <v>143</v>
      </c>
      <c r="C409" s="177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154"/>
      <c r="AI409" s="154"/>
      <c r="AJ409" s="154"/>
      <c r="AK409" s="154">
        <f>SUM(AC409-AI409+AJ409)</f>
        <v>0</v>
      </c>
      <c r="AL409" s="154"/>
      <c r="AM409" s="154"/>
      <c r="AN409" s="154"/>
      <c r="AO409" s="156"/>
    </row>
    <row r="410" spans="1:41" s="56" customFormat="1" ht="22.5" customHeight="1" hidden="1">
      <c r="A410" s="50"/>
      <c r="B410" s="127" t="s">
        <v>54</v>
      </c>
      <c r="C410" s="133" t="s">
        <v>52</v>
      </c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>
        <f aca="true" t="shared" si="144" ref="N410:AB410">SUM(N411:N411)</f>
        <v>0</v>
      </c>
      <c r="O410" s="130">
        <f t="shared" si="144"/>
        <v>0</v>
      </c>
      <c r="P410" s="130">
        <f t="shared" si="144"/>
        <v>0</v>
      </c>
      <c r="Q410" s="130">
        <f t="shared" si="144"/>
        <v>0</v>
      </c>
      <c r="R410" s="130">
        <f t="shared" si="144"/>
        <v>0</v>
      </c>
      <c r="S410" s="130">
        <f t="shared" si="144"/>
        <v>0</v>
      </c>
      <c r="T410" s="130">
        <f t="shared" si="144"/>
        <v>0</v>
      </c>
      <c r="U410" s="130">
        <f t="shared" si="144"/>
        <v>0</v>
      </c>
      <c r="V410" s="130">
        <f t="shared" si="144"/>
        <v>0</v>
      </c>
      <c r="W410" s="130">
        <f t="shared" si="144"/>
        <v>0</v>
      </c>
      <c r="X410" s="130">
        <f t="shared" si="144"/>
        <v>0</v>
      </c>
      <c r="Y410" s="100">
        <f t="shared" si="144"/>
        <v>0</v>
      </c>
      <c r="Z410" s="101">
        <f t="shared" si="144"/>
        <v>0</v>
      </c>
      <c r="AA410" s="130">
        <f t="shared" si="144"/>
        <v>0</v>
      </c>
      <c r="AB410" s="130">
        <f t="shared" si="144"/>
        <v>0</v>
      </c>
      <c r="AC410" s="130">
        <f>SUM(AC411+AC420)</f>
        <v>3039900</v>
      </c>
      <c r="AD410" s="130">
        <f aca="true" t="shared" si="145" ref="AD410:AK410">SUM(AD411+AD420)</f>
        <v>0</v>
      </c>
      <c r="AE410" s="130">
        <f t="shared" si="145"/>
        <v>0</v>
      </c>
      <c r="AF410" s="130">
        <f t="shared" si="145"/>
        <v>3039900</v>
      </c>
      <c r="AG410" s="130">
        <f t="shared" si="145"/>
        <v>0</v>
      </c>
      <c r="AH410" s="130">
        <f t="shared" si="145"/>
        <v>0</v>
      </c>
      <c r="AI410" s="130">
        <f t="shared" si="145"/>
        <v>0</v>
      </c>
      <c r="AJ410" s="130">
        <f t="shared" si="145"/>
        <v>0</v>
      </c>
      <c r="AK410" s="130">
        <f t="shared" si="145"/>
        <v>3039900</v>
      </c>
      <c r="AL410" s="130">
        <f>SUM(AL411+AL420)</f>
        <v>0</v>
      </c>
      <c r="AM410" s="130">
        <f>SUM(AM411+AM420)</f>
        <v>0</v>
      </c>
      <c r="AN410" s="130">
        <f>SUM(AN411+AN420)</f>
        <v>3039900</v>
      </c>
      <c r="AO410" s="55"/>
    </row>
    <row r="411" spans="1:41" s="121" customFormat="1" ht="17.25" customHeight="1" hidden="1">
      <c r="A411" s="117"/>
      <c r="B411" s="182" t="s">
        <v>131</v>
      </c>
      <c r="C411" s="183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9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>
        <f>SUM(AC412+AC415+AC416+AC417+AC418+AC419)</f>
        <v>3039900</v>
      </c>
      <c r="AD411" s="118">
        <f aca="true" t="shared" si="146" ref="AD411:AK411">SUM(AD412+AD415+AD416+AD417+AD418+AD419)</f>
        <v>0</v>
      </c>
      <c r="AE411" s="118">
        <f t="shared" si="146"/>
        <v>0</v>
      </c>
      <c r="AF411" s="118">
        <f t="shared" si="146"/>
        <v>3039900</v>
      </c>
      <c r="AG411" s="118">
        <f t="shared" si="146"/>
        <v>0</v>
      </c>
      <c r="AH411" s="118">
        <f t="shared" si="146"/>
        <v>0</v>
      </c>
      <c r="AI411" s="118">
        <f t="shared" si="146"/>
        <v>0</v>
      </c>
      <c r="AJ411" s="118">
        <f t="shared" si="146"/>
        <v>0</v>
      </c>
      <c r="AK411" s="118">
        <f t="shared" si="146"/>
        <v>3039900</v>
      </c>
      <c r="AL411" s="118">
        <f>SUM(AL412+AL415+AL416+AL417+AL418+AL419)</f>
        <v>0</v>
      </c>
      <c r="AM411" s="118">
        <f>SUM(AM412+AM415+AM416+AM417+AM418+AM419)</f>
        <v>0</v>
      </c>
      <c r="AN411" s="118">
        <f>SUM(AN412+AN415+AN416+AN417+AN418+AN419)</f>
        <v>3039900</v>
      </c>
      <c r="AO411" s="120">
        <f>SUM(AK411)</f>
        <v>3039900</v>
      </c>
    </row>
    <row r="412" spans="1:41" s="155" customFormat="1" ht="20.25" customHeight="1" hidden="1">
      <c r="A412" s="153"/>
      <c r="B412" s="176" t="s">
        <v>132</v>
      </c>
      <c r="C412" s="18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>
        <f>SUM(AC413+AC414)</f>
        <v>3039900</v>
      </c>
      <c r="AD412" s="154">
        <f aca="true" t="shared" si="147" ref="AD412:AK412">SUM(AD413+AD414)</f>
        <v>0</v>
      </c>
      <c r="AE412" s="154">
        <f t="shared" si="147"/>
        <v>0</v>
      </c>
      <c r="AF412" s="154">
        <f t="shared" si="147"/>
        <v>3039900</v>
      </c>
      <c r="AG412" s="154">
        <f t="shared" si="147"/>
        <v>0</v>
      </c>
      <c r="AH412" s="154">
        <f t="shared" si="147"/>
        <v>0</v>
      </c>
      <c r="AI412" s="154">
        <f t="shared" si="147"/>
        <v>0</v>
      </c>
      <c r="AJ412" s="154">
        <f t="shared" si="147"/>
        <v>0</v>
      </c>
      <c r="AK412" s="154">
        <f t="shared" si="147"/>
        <v>3039900</v>
      </c>
      <c r="AL412" s="154">
        <f>SUM(AL413+AL414)</f>
        <v>0</v>
      </c>
      <c r="AM412" s="154">
        <f>SUM(AM413+AM414)</f>
        <v>0</v>
      </c>
      <c r="AN412" s="154">
        <f>SUM(AN413+AN414)</f>
        <v>3039900</v>
      </c>
      <c r="AO412" s="156"/>
    </row>
    <row r="413" spans="1:42" s="114" customFormat="1" ht="20.25" customHeight="1" hidden="1">
      <c r="A413" s="111"/>
      <c r="B413" s="180" t="s">
        <v>133</v>
      </c>
      <c r="C413" s="18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3"/>
      <c r="P413" s="115"/>
      <c r="Q413" s="115"/>
      <c r="R413" s="115"/>
      <c r="S413" s="115"/>
      <c r="T413" s="115"/>
      <c r="U413" s="112"/>
      <c r="V413" s="112"/>
      <c r="W413" s="112"/>
      <c r="X413" s="112"/>
      <c r="Y413" s="113"/>
      <c r="Z413" s="115"/>
      <c r="AA413" s="115"/>
      <c r="AB413" s="115"/>
      <c r="AC413" s="112">
        <v>3039900</v>
      </c>
      <c r="AD413" s="112"/>
      <c r="AE413" s="112"/>
      <c r="AF413" s="112">
        <v>3039900</v>
      </c>
      <c r="AG413" s="112"/>
      <c r="AH413" s="112"/>
      <c r="AI413" s="112"/>
      <c r="AJ413" s="112"/>
      <c r="AK413" s="112">
        <f>SUM(AC413-AI413+AJ413)</f>
        <v>3039900</v>
      </c>
      <c r="AL413" s="112"/>
      <c r="AM413" s="112"/>
      <c r="AN413" s="112">
        <v>3039900</v>
      </c>
      <c r="AO413" s="116"/>
      <c r="AP413" s="172">
        <f>SUM(AK413)</f>
        <v>3039900</v>
      </c>
    </row>
    <row r="414" spans="1:43" s="114" customFormat="1" ht="20.25" customHeight="1" hidden="1">
      <c r="A414" s="111"/>
      <c r="B414" s="180" t="s">
        <v>134</v>
      </c>
      <c r="C414" s="18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3"/>
      <c r="P414" s="115"/>
      <c r="Q414" s="115"/>
      <c r="R414" s="115"/>
      <c r="S414" s="115"/>
      <c r="T414" s="115"/>
      <c r="U414" s="112"/>
      <c r="V414" s="112"/>
      <c r="W414" s="112"/>
      <c r="X414" s="112"/>
      <c r="Y414" s="113"/>
      <c r="Z414" s="115"/>
      <c r="AA414" s="115"/>
      <c r="AB414" s="115"/>
      <c r="AC414" s="112"/>
      <c r="AD414" s="112"/>
      <c r="AE414" s="112"/>
      <c r="AF414" s="112"/>
      <c r="AG414" s="112"/>
      <c r="AH414" s="112"/>
      <c r="AI414" s="112"/>
      <c r="AJ414" s="112"/>
      <c r="AK414" s="112">
        <f>SUM(AC414-AI414+AJ414)</f>
        <v>0</v>
      </c>
      <c r="AL414" s="112"/>
      <c r="AM414" s="112"/>
      <c r="AN414" s="112"/>
      <c r="AO414" s="116"/>
      <c r="AQ414" s="172">
        <f>SUM(AK414)</f>
        <v>0</v>
      </c>
    </row>
    <row r="415" spans="1:44" s="155" customFormat="1" ht="20.25" customHeight="1" hidden="1">
      <c r="A415" s="153"/>
      <c r="B415" s="176" t="s">
        <v>135</v>
      </c>
      <c r="C415" s="177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4"/>
      <c r="AJ415" s="154"/>
      <c r="AK415" s="154">
        <f>SUM(AC415-AI415+AJ415)</f>
        <v>0</v>
      </c>
      <c r="AL415" s="154"/>
      <c r="AM415" s="154"/>
      <c r="AN415" s="154"/>
      <c r="AO415" s="156"/>
      <c r="AR415" s="173">
        <f>SUM(AK415)</f>
        <v>0</v>
      </c>
    </row>
    <row r="416" spans="1:45" s="155" customFormat="1" ht="20.25" customHeight="1" hidden="1">
      <c r="A416" s="153"/>
      <c r="B416" s="176" t="s">
        <v>136</v>
      </c>
      <c r="C416" s="177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4"/>
      <c r="AJ416" s="154"/>
      <c r="AK416" s="154">
        <f>SUM(AC416-AI416+AJ416)</f>
        <v>0</v>
      </c>
      <c r="AL416" s="154"/>
      <c r="AM416" s="154"/>
      <c r="AN416" s="154"/>
      <c r="AO416" s="156"/>
      <c r="AS416" s="173">
        <f>SUM(AK416)</f>
        <v>0</v>
      </c>
    </row>
    <row r="417" spans="1:46" s="155" customFormat="1" ht="38.25" customHeight="1" hidden="1">
      <c r="A417" s="153"/>
      <c r="B417" s="176" t="s">
        <v>137</v>
      </c>
      <c r="C417" s="177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P417" s="154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/>
      <c r="AF417" s="154"/>
      <c r="AG417" s="154"/>
      <c r="AH417" s="154"/>
      <c r="AI417" s="154"/>
      <c r="AJ417" s="154"/>
      <c r="AK417" s="154">
        <f>SUM(AC417-AI417+AJ417)</f>
        <v>0</v>
      </c>
      <c r="AL417" s="154"/>
      <c r="AM417" s="154"/>
      <c r="AN417" s="154"/>
      <c r="AO417" s="156"/>
      <c r="AT417" s="173">
        <f>SUM(AK417)</f>
        <v>0</v>
      </c>
    </row>
    <row r="418" spans="1:47" s="155" customFormat="1" ht="20.25" customHeight="1" hidden="1">
      <c r="A418" s="153"/>
      <c r="B418" s="176" t="s">
        <v>138</v>
      </c>
      <c r="C418" s="177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P418" s="154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  <c r="AF418" s="154"/>
      <c r="AG418" s="154"/>
      <c r="AH418" s="154"/>
      <c r="AI418" s="154"/>
      <c r="AJ418" s="154"/>
      <c r="AK418" s="154">
        <f>SUM(AC418-AI418+AJ418)</f>
        <v>0</v>
      </c>
      <c r="AL418" s="154"/>
      <c r="AM418" s="154"/>
      <c r="AN418" s="154"/>
      <c r="AO418" s="156"/>
      <c r="AU418" s="173">
        <f>SUM(AK418)</f>
        <v>0</v>
      </c>
    </row>
    <row r="419" spans="1:48" s="155" customFormat="1" ht="20.25" customHeight="1" hidden="1">
      <c r="A419" s="153"/>
      <c r="B419" s="176" t="s">
        <v>139</v>
      </c>
      <c r="C419" s="177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P419" s="154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/>
      <c r="AF419" s="154"/>
      <c r="AG419" s="154"/>
      <c r="AH419" s="154"/>
      <c r="AI419" s="154"/>
      <c r="AJ419" s="154"/>
      <c r="AK419" s="154">
        <f>SUM(AC419-AI419+AJ419)</f>
        <v>0</v>
      </c>
      <c r="AL419" s="154"/>
      <c r="AM419" s="154"/>
      <c r="AN419" s="154"/>
      <c r="AO419" s="156"/>
      <c r="AV419" s="173">
        <f>SUM(AK419)</f>
        <v>0</v>
      </c>
    </row>
    <row r="420" spans="1:49" s="151" customFormat="1" ht="20.25" customHeight="1" hidden="1">
      <c r="A420" s="149"/>
      <c r="B420" s="178" t="s">
        <v>140</v>
      </c>
      <c r="C420" s="179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>
        <f>SUM(AC421+AC423)</f>
        <v>0</v>
      </c>
      <c r="AD420" s="150">
        <f aca="true" t="shared" si="148" ref="AD420:AK420">SUM(AD421+AD423)</f>
        <v>0</v>
      </c>
      <c r="AE420" s="150">
        <f t="shared" si="148"/>
        <v>0</v>
      </c>
      <c r="AF420" s="150">
        <f t="shared" si="148"/>
        <v>0</v>
      </c>
      <c r="AG420" s="150">
        <f t="shared" si="148"/>
        <v>0</v>
      </c>
      <c r="AH420" s="150">
        <f t="shared" si="148"/>
        <v>0</v>
      </c>
      <c r="AI420" s="150">
        <f t="shared" si="148"/>
        <v>0</v>
      </c>
      <c r="AJ420" s="150">
        <f t="shared" si="148"/>
        <v>0</v>
      </c>
      <c r="AK420" s="150">
        <f t="shared" si="148"/>
        <v>0</v>
      </c>
      <c r="AL420" s="150">
        <f>SUM(AL421+AL423)</f>
        <v>0</v>
      </c>
      <c r="AM420" s="150">
        <f>SUM(AM421+AM423)</f>
        <v>0</v>
      </c>
      <c r="AN420" s="150">
        <f>SUM(AN421+AN423)</f>
        <v>0</v>
      </c>
      <c r="AO420" s="152"/>
      <c r="AW420" s="174">
        <f>SUM(AK420)</f>
        <v>0</v>
      </c>
    </row>
    <row r="421" spans="1:50" s="155" customFormat="1" ht="20.25" customHeight="1" hidden="1">
      <c r="A421" s="153"/>
      <c r="B421" s="176" t="s">
        <v>141</v>
      </c>
      <c r="C421" s="177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P421" s="154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/>
      <c r="AH421" s="154"/>
      <c r="AI421" s="154"/>
      <c r="AJ421" s="154"/>
      <c r="AK421" s="154">
        <f>SUM(AC421-AI421+AJ421)</f>
        <v>0</v>
      </c>
      <c r="AL421" s="154"/>
      <c r="AM421" s="154"/>
      <c r="AN421" s="154"/>
      <c r="AO421" s="156"/>
      <c r="AX421" s="173">
        <f>SUM(AK421)</f>
        <v>0</v>
      </c>
    </row>
    <row r="422" spans="1:51" s="114" customFormat="1" ht="48.75" customHeight="1" hidden="1">
      <c r="A422" s="111"/>
      <c r="B422" s="180" t="s">
        <v>142</v>
      </c>
      <c r="C422" s="18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3"/>
      <c r="P422" s="115"/>
      <c r="Q422" s="115"/>
      <c r="R422" s="115"/>
      <c r="S422" s="115"/>
      <c r="T422" s="115"/>
      <c r="U422" s="112"/>
      <c r="V422" s="112"/>
      <c r="W422" s="112"/>
      <c r="X422" s="112"/>
      <c r="Y422" s="113"/>
      <c r="Z422" s="115"/>
      <c r="AA422" s="115"/>
      <c r="AB422" s="115"/>
      <c r="AC422" s="112"/>
      <c r="AD422" s="112"/>
      <c r="AE422" s="112"/>
      <c r="AF422" s="112"/>
      <c r="AG422" s="112"/>
      <c r="AH422" s="112"/>
      <c r="AI422" s="112"/>
      <c r="AJ422" s="112"/>
      <c r="AK422" s="112">
        <f>SUM(AC422-AI422+AJ422)</f>
        <v>0</v>
      </c>
      <c r="AL422" s="112"/>
      <c r="AM422" s="112"/>
      <c r="AN422" s="112"/>
      <c r="AO422" s="116"/>
      <c r="AY422" s="172">
        <f>SUM(AK422)</f>
        <v>0</v>
      </c>
    </row>
    <row r="423" spans="1:41" s="155" customFormat="1" ht="48.75" customHeight="1" hidden="1">
      <c r="A423" s="153"/>
      <c r="B423" s="176" t="s">
        <v>143</v>
      </c>
      <c r="C423" s="177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P423" s="154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/>
      <c r="AF423" s="154"/>
      <c r="AG423" s="154"/>
      <c r="AH423" s="154"/>
      <c r="AI423" s="154"/>
      <c r="AJ423" s="154"/>
      <c r="AK423" s="154">
        <f>SUM(AC423-AI423+AJ423)</f>
        <v>0</v>
      </c>
      <c r="AL423" s="154"/>
      <c r="AM423" s="154"/>
      <c r="AN423" s="154"/>
      <c r="AO423" s="156"/>
    </row>
    <row r="424" spans="1:41" s="96" customFormat="1" ht="22.5" customHeight="1" hidden="1">
      <c r="A424" s="61"/>
      <c r="B424" s="139" t="s">
        <v>58</v>
      </c>
      <c r="C424" s="136" t="s">
        <v>56</v>
      </c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>
        <f aca="true" t="shared" si="149" ref="N424:T424">SUM(N425:N426)</f>
        <v>0</v>
      </c>
      <c r="O424" s="135">
        <f t="shared" si="149"/>
        <v>0</v>
      </c>
      <c r="P424" s="135">
        <f t="shared" si="149"/>
        <v>0</v>
      </c>
      <c r="Q424" s="135">
        <f t="shared" si="149"/>
        <v>0</v>
      </c>
      <c r="R424" s="135">
        <f t="shared" si="149"/>
        <v>0</v>
      </c>
      <c r="S424" s="135">
        <f t="shared" si="149"/>
        <v>0</v>
      </c>
      <c r="T424" s="135">
        <f t="shared" si="149"/>
        <v>0</v>
      </c>
      <c r="U424" s="135">
        <f aca="true" t="shared" si="150" ref="U424:AB424">SUM(U425:U437)</f>
        <v>0</v>
      </c>
      <c r="V424" s="135">
        <f t="shared" si="150"/>
        <v>0</v>
      </c>
      <c r="W424" s="135">
        <f t="shared" si="150"/>
        <v>0</v>
      </c>
      <c r="X424" s="135">
        <f t="shared" si="150"/>
        <v>0</v>
      </c>
      <c r="Y424" s="135">
        <f t="shared" si="150"/>
        <v>0</v>
      </c>
      <c r="Z424" s="135">
        <f t="shared" si="150"/>
        <v>0</v>
      </c>
      <c r="AA424" s="135">
        <f t="shared" si="150"/>
        <v>0</v>
      </c>
      <c r="AB424" s="135">
        <f t="shared" si="150"/>
        <v>0</v>
      </c>
      <c r="AC424" s="135">
        <f>SUM(AC425+AC434)</f>
        <v>29640</v>
      </c>
      <c r="AD424" s="135">
        <f aca="true" t="shared" si="151" ref="AD424:AK424">SUM(AD425+AD434)</f>
        <v>29640</v>
      </c>
      <c r="AE424" s="135">
        <f t="shared" si="151"/>
        <v>0</v>
      </c>
      <c r="AF424" s="135">
        <f t="shared" si="151"/>
        <v>0</v>
      </c>
      <c r="AG424" s="135">
        <f t="shared" si="151"/>
        <v>0</v>
      </c>
      <c r="AH424" s="135">
        <f t="shared" si="151"/>
        <v>0</v>
      </c>
      <c r="AI424" s="135">
        <f t="shared" si="151"/>
        <v>0</v>
      </c>
      <c r="AJ424" s="135">
        <f t="shared" si="151"/>
        <v>0</v>
      </c>
      <c r="AK424" s="135">
        <f t="shared" si="151"/>
        <v>29640</v>
      </c>
      <c r="AL424" s="135">
        <f>SUM(AL425+AL434)</f>
        <v>29640</v>
      </c>
      <c r="AM424" s="135">
        <f>SUM(AM425+AM434)</f>
        <v>0</v>
      </c>
      <c r="AN424" s="135">
        <f>SUM(AN425+AN434)</f>
        <v>0</v>
      </c>
      <c r="AO424" s="66"/>
    </row>
    <row r="425" spans="1:41" s="121" customFormat="1" ht="17.25" customHeight="1" hidden="1">
      <c r="A425" s="117"/>
      <c r="B425" s="182" t="s">
        <v>131</v>
      </c>
      <c r="C425" s="183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9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>
        <f>SUM(AC426+AC429+AC430+AC431+AC432+AC433)</f>
        <v>29640</v>
      </c>
      <c r="AD425" s="118">
        <f aca="true" t="shared" si="152" ref="AD425:AK425">SUM(AD426+AD429+AD430+AD431+AD432+AD433)</f>
        <v>29640</v>
      </c>
      <c r="AE425" s="118">
        <f t="shared" si="152"/>
        <v>0</v>
      </c>
      <c r="AF425" s="118">
        <f t="shared" si="152"/>
        <v>0</v>
      </c>
      <c r="AG425" s="118">
        <f t="shared" si="152"/>
        <v>0</v>
      </c>
      <c r="AH425" s="118">
        <f t="shared" si="152"/>
        <v>0</v>
      </c>
      <c r="AI425" s="118">
        <f t="shared" si="152"/>
        <v>0</v>
      </c>
      <c r="AJ425" s="118">
        <f t="shared" si="152"/>
        <v>0</v>
      </c>
      <c r="AK425" s="118">
        <f t="shared" si="152"/>
        <v>29640</v>
      </c>
      <c r="AL425" s="118">
        <f>SUM(AL426+AL429+AL430+AL431+AL432+AL433)</f>
        <v>29640</v>
      </c>
      <c r="AM425" s="118">
        <f>SUM(AM426+AM429+AM430+AM431+AM432+AM433)</f>
        <v>0</v>
      </c>
      <c r="AN425" s="118">
        <f>SUM(AN426+AN429+AN430+AN431+AN432+AN433)</f>
        <v>0</v>
      </c>
      <c r="AO425" s="120">
        <f>SUM(AK425)</f>
        <v>29640</v>
      </c>
    </row>
    <row r="426" spans="1:41" s="155" customFormat="1" ht="20.25" customHeight="1" hidden="1">
      <c r="A426" s="153"/>
      <c r="B426" s="176" t="s">
        <v>132</v>
      </c>
      <c r="C426" s="18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P426" s="154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>
        <f>SUM(AC427+AC428)</f>
        <v>29640</v>
      </c>
      <c r="AD426" s="154">
        <f aca="true" t="shared" si="153" ref="AD426:AK426">SUM(AD427+AD428)</f>
        <v>29640</v>
      </c>
      <c r="AE426" s="154">
        <f t="shared" si="153"/>
        <v>0</v>
      </c>
      <c r="AF426" s="154">
        <f t="shared" si="153"/>
        <v>0</v>
      </c>
      <c r="AG426" s="154">
        <f t="shared" si="153"/>
        <v>0</v>
      </c>
      <c r="AH426" s="154">
        <f t="shared" si="153"/>
        <v>0</v>
      </c>
      <c r="AI426" s="154">
        <f t="shared" si="153"/>
        <v>0</v>
      </c>
      <c r="AJ426" s="154">
        <f t="shared" si="153"/>
        <v>0</v>
      </c>
      <c r="AK426" s="154">
        <f t="shared" si="153"/>
        <v>29640</v>
      </c>
      <c r="AL426" s="154">
        <f>SUM(AL427+AL428)</f>
        <v>29640</v>
      </c>
      <c r="AM426" s="154">
        <f>SUM(AM427+AM428)</f>
        <v>0</v>
      </c>
      <c r="AN426" s="154">
        <f>SUM(AN427+AN428)</f>
        <v>0</v>
      </c>
      <c r="AO426" s="156"/>
    </row>
    <row r="427" spans="1:42" s="114" customFormat="1" ht="20.25" customHeight="1" hidden="1">
      <c r="A427" s="111"/>
      <c r="B427" s="180" t="s">
        <v>133</v>
      </c>
      <c r="C427" s="181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3"/>
      <c r="P427" s="115"/>
      <c r="Q427" s="115"/>
      <c r="R427" s="115"/>
      <c r="S427" s="115"/>
      <c r="T427" s="115"/>
      <c r="U427" s="112"/>
      <c r="V427" s="112"/>
      <c r="W427" s="112"/>
      <c r="X427" s="112"/>
      <c r="Y427" s="113"/>
      <c r="Z427" s="115"/>
      <c r="AA427" s="115"/>
      <c r="AB427" s="115"/>
      <c r="AC427" s="112">
        <v>7200</v>
      </c>
      <c r="AD427" s="112">
        <v>7200</v>
      </c>
      <c r="AE427" s="112"/>
      <c r="AF427" s="112"/>
      <c r="AG427" s="112"/>
      <c r="AH427" s="112"/>
      <c r="AI427" s="112"/>
      <c r="AJ427" s="112"/>
      <c r="AK427" s="112">
        <f>SUM(AC427-AI427+AJ427)</f>
        <v>7200</v>
      </c>
      <c r="AL427" s="112">
        <v>7200</v>
      </c>
      <c r="AM427" s="112"/>
      <c r="AN427" s="112"/>
      <c r="AO427" s="116"/>
      <c r="AP427" s="172">
        <f>SUM(AK427)</f>
        <v>7200</v>
      </c>
    </row>
    <row r="428" spans="1:43" s="114" customFormat="1" ht="20.25" customHeight="1" hidden="1">
      <c r="A428" s="111"/>
      <c r="B428" s="180" t="s">
        <v>134</v>
      </c>
      <c r="C428" s="181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3"/>
      <c r="P428" s="115"/>
      <c r="Q428" s="115"/>
      <c r="R428" s="115"/>
      <c r="S428" s="115"/>
      <c r="T428" s="115"/>
      <c r="U428" s="112"/>
      <c r="V428" s="112"/>
      <c r="W428" s="112"/>
      <c r="X428" s="112"/>
      <c r="Y428" s="113"/>
      <c r="Z428" s="115"/>
      <c r="AA428" s="115"/>
      <c r="AB428" s="115"/>
      <c r="AC428" s="112">
        <v>22440</v>
      </c>
      <c r="AD428" s="112">
        <v>22440</v>
      </c>
      <c r="AE428" s="112"/>
      <c r="AF428" s="112"/>
      <c r="AG428" s="112"/>
      <c r="AH428" s="112"/>
      <c r="AI428" s="112"/>
      <c r="AJ428" s="112"/>
      <c r="AK428" s="112">
        <f>SUM(AC428-AI428+AJ428)</f>
        <v>22440</v>
      </c>
      <c r="AL428" s="112">
        <v>22440</v>
      </c>
      <c r="AM428" s="112"/>
      <c r="AN428" s="112"/>
      <c r="AO428" s="116"/>
      <c r="AQ428" s="172">
        <f>SUM(AK428)</f>
        <v>22440</v>
      </c>
    </row>
    <row r="429" spans="1:44" s="155" customFormat="1" ht="20.25" customHeight="1" hidden="1">
      <c r="A429" s="153"/>
      <c r="B429" s="176" t="s">
        <v>135</v>
      </c>
      <c r="C429" s="177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54"/>
      <c r="AF429" s="154"/>
      <c r="AG429" s="154"/>
      <c r="AH429" s="154"/>
      <c r="AI429" s="154"/>
      <c r="AJ429" s="154"/>
      <c r="AK429" s="154">
        <f>SUM(AC429-AI429+AJ429)</f>
        <v>0</v>
      </c>
      <c r="AL429" s="154"/>
      <c r="AM429" s="154"/>
      <c r="AN429" s="154"/>
      <c r="AO429" s="156"/>
      <c r="AR429" s="173">
        <f>SUM(AK429)</f>
        <v>0</v>
      </c>
    </row>
    <row r="430" spans="1:45" s="155" customFormat="1" ht="20.25" customHeight="1" hidden="1">
      <c r="A430" s="153"/>
      <c r="B430" s="176" t="s">
        <v>136</v>
      </c>
      <c r="C430" s="177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  <c r="AD430" s="154"/>
      <c r="AE430" s="154"/>
      <c r="AF430" s="154"/>
      <c r="AG430" s="154"/>
      <c r="AH430" s="154"/>
      <c r="AI430" s="154"/>
      <c r="AJ430" s="154"/>
      <c r="AK430" s="154">
        <f>SUM(AC430-AI430+AJ430)</f>
        <v>0</v>
      </c>
      <c r="AL430" s="154"/>
      <c r="AM430" s="154"/>
      <c r="AN430" s="154"/>
      <c r="AO430" s="156"/>
      <c r="AS430" s="173">
        <f>SUM(AK430)</f>
        <v>0</v>
      </c>
    </row>
    <row r="431" spans="1:46" s="155" customFormat="1" ht="38.25" customHeight="1" hidden="1">
      <c r="A431" s="153"/>
      <c r="B431" s="176" t="s">
        <v>137</v>
      </c>
      <c r="C431" s="177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P431" s="154"/>
      <c r="Q431" s="154"/>
      <c r="R431" s="154"/>
      <c r="S431" s="154"/>
      <c r="T431" s="154"/>
      <c r="U431" s="154"/>
      <c r="V431" s="154"/>
      <c r="W431" s="154"/>
      <c r="X431" s="154"/>
      <c r="Y431" s="154"/>
      <c r="Z431" s="154"/>
      <c r="AA431" s="154"/>
      <c r="AB431" s="154"/>
      <c r="AC431" s="154"/>
      <c r="AD431" s="154"/>
      <c r="AE431" s="154"/>
      <c r="AF431" s="154"/>
      <c r="AG431" s="154"/>
      <c r="AH431" s="154"/>
      <c r="AI431" s="154"/>
      <c r="AJ431" s="154"/>
      <c r="AK431" s="154">
        <f>SUM(AC431-AI431+AJ431)</f>
        <v>0</v>
      </c>
      <c r="AL431" s="154"/>
      <c r="AM431" s="154"/>
      <c r="AN431" s="154"/>
      <c r="AO431" s="156"/>
      <c r="AT431" s="173">
        <f>SUM(AK431)</f>
        <v>0</v>
      </c>
    </row>
    <row r="432" spans="1:47" s="155" customFormat="1" ht="20.25" customHeight="1" hidden="1">
      <c r="A432" s="153"/>
      <c r="B432" s="176" t="s">
        <v>138</v>
      </c>
      <c r="C432" s="177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P432" s="154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  <c r="AA432" s="154"/>
      <c r="AB432" s="154"/>
      <c r="AC432" s="154"/>
      <c r="AD432" s="154"/>
      <c r="AE432" s="154"/>
      <c r="AF432" s="154"/>
      <c r="AG432" s="154"/>
      <c r="AH432" s="154"/>
      <c r="AI432" s="154"/>
      <c r="AJ432" s="154"/>
      <c r="AK432" s="154">
        <f>SUM(AC432-AI432+AJ432)</f>
        <v>0</v>
      </c>
      <c r="AL432" s="154"/>
      <c r="AM432" s="154"/>
      <c r="AN432" s="154"/>
      <c r="AO432" s="156"/>
      <c r="AU432" s="173">
        <f>SUM(AK432)</f>
        <v>0</v>
      </c>
    </row>
    <row r="433" spans="1:48" s="155" customFormat="1" ht="20.25" customHeight="1" hidden="1">
      <c r="A433" s="153"/>
      <c r="B433" s="176" t="s">
        <v>139</v>
      </c>
      <c r="C433" s="177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  <c r="AA433" s="154"/>
      <c r="AB433" s="154"/>
      <c r="AC433" s="154"/>
      <c r="AD433" s="154"/>
      <c r="AE433" s="154"/>
      <c r="AF433" s="154"/>
      <c r="AG433" s="154"/>
      <c r="AH433" s="154"/>
      <c r="AI433" s="154"/>
      <c r="AJ433" s="154"/>
      <c r="AK433" s="154">
        <f>SUM(AC433-AI433+AJ433)</f>
        <v>0</v>
      </c>
      <c r="AL433" s="154"/>
      <c r="AM433" s="154"/>
      <c r="AN433" s="154"/>
      <c r="AO433" s="156"/>
      <c r="AV433" s="173">
        <f>SUM(AK433)</f>
        <v>0</v>
      </c>
    </row>
    <row r="434" spans="1:49" s="151" customFormat="1" ht="20.25" customHeight="1" hidden="1">
      <c r="A434" s="149"/>
      <c r="B434" s="178" t="s">
        <v>140</v>
      </c>
      <c r="C434" s="179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>
        <f>SUM(AC435+AC437)</f>
        <v>0</v>
      </c>
      <c r="AD434" s="150">
        <f aca="true" t="shared" si="154" ref="AD434:AK434">SUM(AD435+AD437)</f>
        <v>0</v>
      </c>
      <c r="AE434" s="150">
        <f t="shared" si="154"/>
        <v>0</v>
      </c>
      <c r="AF434" s="150">
        <f t="shared" si="154"/>
        <v>0</v>
      </c>
      <c r="AG434" s="150">
        <f t="shared" si="154"/>
        <v>0</v>
      </c>
      <c r="AH434" s="150">
        <f t="shared" si="154"/>
        <v>0</v>
      </c>
      <c r="AI434" s="150">
        <f t="shared" si="154"/>
        <v>0</v>
      </c>
      <c r="AJ434" s="150">
        <f t="shared" si="154"/>
        <v>0</v>
      </c>
      <c r="AK434" s="150">
        <f t="shared" si="154"/>
        <v>0</v>
      </c>
      <c r="AL434" s="150">
        <f>SUM(AL435+AL437)</f>
        <v>0</v>
      </c>
      <c r="AM434" s="150">
        <f>SUM(AM435+AM437)</f>
        <v>0</v>
      </c>
      <c r="AN434" s="150">
        <f>SUM(AN435+AN437)</f>
        <v>0</v>
      </c>
      <c r="AO434" s="152"/>
      <c r="AW434" s="174">
        <f>SUM(AK434)</f>
        <v>0</v>
      </c>
    </row>
    <row r="435" spans="1:50" s="155" customFormat="1" ht="20.25" customHeight="1" hidden="1">
      <c r="A435" s="153"/>
      <c r="B435" s="176" t="s">
        <v>141</v>
      </c>
      <c r="C435" s="177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P435" s="154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  <c r="AA435" s="154"/>
      <c r="AB435" s="154"/>
      <c r="AC435" s="154"/>
      <c r="AD435" s="154"/>
      <c r="AE435" s="154"/>
      <c r="AF435" s="154"/>
      <c r="AG435" s="154"/>
      <c r="AH435" s="154"/>
      <c r="AI435" s="154"/>
      <c r="AJ435" s="154"/>
      <c r="AK435" s="154">
        <f>SUM(AC435-AI435+AJ435)</f>
        <v>0</v>
      </c>
      <c r="AL435" s="154"/>
      <c r="AM435" s="154"/>
      <c r="AN435" s="154"/>
      <c r="AO435" s="156"/>
      <c r="AX435" s="173">
        <f>SUM(AK435)</f>
        <v>0</v>
      </c>
    </row>
    <row r="436" spans="1:51" s="114" customFormat="1" ht="48.75" customHeight="1" hidden="1">
      <c r="A436" s="111"/>
      <c r="B436" s="180" t="s">
        <v>142</v>
      </c>
      <c r="C436" s="181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3"/>
      <c r="P436" s="115"/>
      <c r="Q436" s="115"/>
      <c r="R436" s="115"/>
      <c r="S436" s="115"/>
      <c r="T436" s="115"/>
      <c r="U436" s="112"/>
      <c r="V436" s="112"/>
      <c r="W436" s="112"/>
      <c r="X436" s="112"/>
      <c r="Y436" s="113"/>
      <c r="Z436" s="115"/>
      <c r="AA436" s="115"/>
      <c r="AB436" s="115"/>
      <c r="AC436" s="112"/>
      <c r="AD436" s="112"/>
      <c r="AE436" s="112"/>
      <c r="AF436" s="112"/>
      <c r="AG436" s="112"/>
      <c r="AH436" s="112"/>
      <c r="AI436" s="112"/>
      <c r="AJ436" s="112"/>
      <c r="AK436" s="112">
        <f>SUM(AC436-AI436+AJ436)</f>
        <v>0</v>
      </c>
      <c r="AL436" s="112"/>
      <c r="AM436" s="112"/>
      <c r="AN436" s="112"/>
      <c r="AO436" s="116"/>
      <c r="AY436" s="172">
        <f>SUM(AK436)</f>
        <v>0</v>
      </c>
    </row>
    <row r="437" spans="1:41" s="155" customFormat="1" ht="48.75" customHeight="1" hidden="1">
      <c r="A437" s="153"/>
      <c r="B437" s="176" t="s">
        <v>143</v>
      </c>
      <c r="C437" s="177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54"/>
      <c r="AF437" s="154"/>
      <c r="AG437" s="154"/>
      <c r="AH437" s="154"/>
      <c r="AI437" s="154"/>
      <c r="AJ437" s="154"/>
      <c r="AK437" s="154">
        <f>SUM(AC437-AI437+AJ437)</f>
        <v>0</v>
      </c>
      <c r="AL437" s="154"/>
      <c r="AM437" s="154"/>
      <c r="AN437" s="154"/>
      <c r="AO437" s="156"/>
    </row>
    <row r="438" spans="1:41" s="35" customFormat="1" ht="24.75" customHeight="1" hidden="1" thickBot="1">
      <c r="A438" s="48"/>
      <c r="B438" s="185" t="s">
        <v>81</v>
      </c>
      <c r="C438" s="186"/>
      <c r="D438" s="74" t="e">
        <f>SUM(D439+D467+#REF!+D481+#REF!+D509+D538+#REF!+D566)</f>
        <v>#REF!</v>
      </c>
      <c r="E438" s="74" t="e">
        <f>SUM(E439+E467+#REF!+E481+#REF!+E509+E538+#REF!+E566)</f>
        <v>#REF!</v>
      </c>
      <c r="F438" s="74" t="e">
        <f>SUM(F439+F467+#REF!+F481+#REF!+F509+F538+#REF!+F566)</f>
        <v>#REF!</v>
      </c>
      <c r="G438" s="74" t="e">
        <f>SUM(#REF!+G439+G467+#REF!+#REF!+G481+#REF!+G509+#REF!+G566)</f>
        <v>#REF!</v>
      </c>
      <c r="H438" s="74" t="e">
        <f>SUM(#REF!+H439+H467+#REF!+#REF!+H481+#REF!+H509+#REF!+H566)</f>
        <v>#REF!</v>
      </c>
      <c r="I438" s="74"/>
      <c r="J438" s="74"/>
      <c r="K438" s="74"/>
      <c r="L438" s="74"/>
      <c r="M438" s="74"/>
      <c r="N438" s="74" t="e">
        <f>SUM(N439+N453+N467+#REF!+N481+#REF!)</f>
        <v>#REF!</v>
      </c>
      <c r="O438" s="74" t="e">
        <f>SUM(O439+O453+O467+#REF!+O481+#REF!)</f>
        <v>#REF!</v>
      </c>
      <c r="P438" s="74" t="e">
        <f>SUM(P439+P453+P467+#REF!+P481+#REF!)</f>
        <v>#REF!</v>
      </c>
      <c r="Q438" s="74" t="e">
        <f>SUM(Q439+Q453+Q467+#REF!+Q481+#REF!)</f>
        <v>#REF!</v>
      </c>
      <c r="R438" s="74" t="e">
        <f>SUM(R439+R453+R467+#REF!+R481+#REF!)</f>
        <v>#REF!</v>
      </c>
      <c r="S438" s="74" t="e">
        <f>SUM(S439+S453+S467+#REF!+S481+#REF!)</f>
        <v>#REF!</v>
      </c>
      <c r="T438" s="74" t="e">
        <f>SUM(T439+T453+T467+#REF!+T481+#REF!)</f>
        <v>#REF!</v>
      </c>
      <c r="U438" s="74" t="e">
        <f>SUM(U439+U453+U467+#REF!+U481+#REF!+#REF!)</f>
        <v>#REF!</v>
      </c>
      <c r="V438" s="74" t="e">
        <f>SUM(V439+V453+V467+#REF!+V481+#REF!+#REF!)</f>
        <v>#REF!</v>
      </c>
      <c r="W438" s="74" t="e">
        <f>SUM(W439+W453+W467+#REF!+W481+#REF!+#REF!)</f>
        <v>#REF!</v>
      </c>
      <c r="X438" s="74" t="e">
        <f>SUM(X439+X453+X467+#REF!+X481+#REF!+#REF!)</f>
        <v>#REF!</v>
      </c>
      <c r="Y438" s="74" t="e">
        <f>SUM(Y439+Y453+Y467+#REF!+Y481+#REF!+#REF!)</f>
        <v>#REF!</v>
      </c>
      <c r="Z438" s="74" t="e">
        <f>SUM(Z439+Z453+Z467+#REF!+Z481+#REF!+#REF!)</f>
        <v>#REF!</v>
      </c>
      <c r="AA438" s="74" t="e">
        <f>SUM(AA439+AA453+AA467+#REF!+AA481+#REF!+#REF!)</f>
        <v>#REF!</v>
      </c>
      <c r="AB438" s="74" t="e">
        <f>SUM(AB439+AB453+AB467+#REF!+AB481+#REF!+#REF!)</f>
        <v>#REF!</v>
      </c>
      <c r="AC438" s="74">
        <f>SUM(AC439+AC453+AC467+AC481+AC495+AC509)</f>
        <v>10688665</v>
      </c>
      <c r="AD438" s="74">
        <f aca="true" t="shared" si="155" ref="AD438:AK438">SUM(AD439+AD453+AD467+AD481+AD495+AD509)</f>
        <v>10688665</v>
      </c>
      <c r="AE438" s="74">
        <f t="shared" si="155"/>
        <v>0</v>
      </c>
      <c r="AF438" s="74">
        <f t="shared" si="155"/>
        <v>0</v>
      </c>
      <c r="AG438" s="74">
        <f t="shared" si="155"/>
        <v>0</v>
      </c>
      <c r="AH438" s="74">
        <f t="shared" si="155"/>
        <v>0</v>
      </c>
      <c r="AI438" s="74">
        <f t="shared" si="155"/>
        <v>0</v>
      </c>
      <c r="AJ438" s="74">
        <f t="shared" si="155"/>
        <v>0</v>
      </c>
      <c r="AK438" s="74">
        <f t="shared" si="155"/>
        <v>10688665</v>
      </c>
      <c r="AL438" s="74">
        <f>SUM(AL439+AL453+AL467+AL481+AL495+AL509)</f>
        <v>10688665</v>
      </c>
      <c r="AM438" s="74">
        <f>SUM(AM439+AM453+AM467+AM481+AM495+AM509)</f>
        <v>0</v>
      </c>
      <c r="AN438" s="74">
        <f>SUM(AN439+AN453+AN467+AN481+AN495+AN509)</f>
        <v>0</v>
      </c>
      <c r="AO438" s="34"/>
    </row>
    <row r="439" spans="1:41" s="56" customFormat="1" ht="22.5" customHeight="1" hidden="1">
      <c r="A439" s="50"/>
      <c r="B439" s="50" t="s">
        <v>82</v>
      </c>
      <c r="C439" s="51" t="s">
        <v>83</v>
      </c>
      <c r="D439" s="52">
        <f>SUM(D454:D466)</f>
        <v>0</v>
      </c>
      <c r="E439" s="52">
        <f>SUM(E454:E466)</f>
        <v>0</v>
      </c>
      <c r="F439" s="52">
        <f>SUM(F454:F466)</f>
        <v>0</v>
      </c>
      <c r="G439" s="52">
        <f>SUM(G454:G466)</f>
        <v>0</v>
      </c>
      <c r="H439" s="52">
        <f>SUM(H454:H466)</f>
        <v>0</v>
      </c>
      <c r="I439" s="52"/>
      <c r="J439" s="52"/>
      <c r="K439" s="52"/>
      <c r="L439" s="52"/>
      <c r="M439" s="52"/>
      <c r="N439" s="52">
        <f aca="true" t="shared" si="156" ref="N439:AB439">SUM(N440:N441)</f>
        <v>0</v>
      </c>
      <c r="O439" s="52">
        <f t="shared" si="156"/>
        <v>0</v>
      </c>
      <c r="P439" s="52">
        <f t="shared" si="156"/>
        <v>0</v>
      </c>
      <c r="Q439" s="52">
        <f t="shared" si="156"/>
        <v>0</v>
      </c>
      <c r="R439" s="52">
        <f t="shared" si="156"/>
        <v>0</v>
      </c>
      <c r="S439" s="52">
        <f t="shared" si="156"/>
        <v>0</v>
      </c>
      <c r="T439" s="52">
        <f t="shared" si="156"/>
        <v>0</v>
      </c>
      <c r="U439" s="52">
        <f t="shared" si="156"/>
        <v>0</v>
      </c>
      <c r="V439" s="52">
        <f t="shared" si="156"/>
        <v>0</v>
      </c>
      <c r="W439" s="52">
        <f t="shared" si="156"/>
        <v>0</v>
      </c>
      <c r="X439" s="52">
        <f t="shared" si="156"/>
        <v>0</v>
      </c>
      <c r="Y439" s="52">
        <f t="shared" si="156"/>
        <v>0</v>
      </c>
      <c r="Z439" s="52">
        <f t="shared" si="156"/>
        <v>0</v>
      </c>
      <c r="AA439" s="52">
        <f t="shared" si="156"/>
        <v>0</v>
      </c>
      <c r="AB439" s="52">
        <f t="shared" si="156"/>
        <v>0</v>
      </c>
      <c r="AC439" s="52">
        <f>SUM(AC440+AC449)</f>
        <v>1290838</v>
      </c>
      <c r="AD439" s="52">
        <f aca="true" t="shared" si="157" ref="AD439:AK439">SUM(AD440+AD449)</f>
        <v>1290838</v>
      </c>
      <c r="AE439" s="52">
        <f t="shared" si="157"/>
        <v>0</v>
      </c>
      <c r="AF439" s="52">
        <f t="shared" si="157"/>
        <v>0</v>
      </c>
      <c r="AG439" s="52">
        <f t="shared" si="157"/>
        <v>0</v>
      </c>
      <c r="AH439" s="52">
        <f t="shared" si="157"/>
        <v>0</v>
      </c>
      <c r="AI439" s="52">
        <f t="shared" si="157"/>
        <v>0</v>
      </c>
      <c r="AJ439" s="52">
        <f t="shared" si="157"/>
        <v>0</v>
      </c>
      <c r="AK439" s="52">
        <f t="shared" si="157"/>
        <v>1290838</v>
      </c>
      <c r="AL439" s="52">
        <f>SUM(AL440+AL449)</f>
        <v>1290838</v>
      </c>
      <c r="AM439" s="52">
        <f>SUM(AM440+AM449)</f>
        <v>0</v>
      </c>
      <c r="AN439" s="52">
        <f>SUM(AN440+AN449)</f>
        <v>0</v>
      </c>
      <c r="AO439" s="55"/>
    </row>
    <row r="440" spans="1:41" s="121" customFormat="1" ht="17.25" customHeight="1" hidden="1">
      <c r="A440" s="117"/>
      <c r="B440" s="182" t="s">
        <v>131</v>
      </c>
      <c r="C440" s="183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9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>
        <f>SUM(AC441+AC444+AC445+AC446+AC447+AC448)</f>
        <v>1290838</v>
      </c>
      <c r="AD440" s="118">
        <f aca="true" t="shared" si="158" ref="AD440:AK440">SUM(AD441+AD444+AD445+AD446+AD447+AD448)</f>
        <v>1290838</v>
      </c>
      <c r="AE440" s="118">
        <f t="shared" si="158"/>
        <v>0</v>
      </c>
      <c r="AF440" s="118">
        <f t="shared" si="158"/>
        <v>0</v>
      </c>
      <c r="AG440" s="118">
        <f t="shared" si="158"/>
        <v>0</v>
      </c>
      <c r="AH440" s="118">
        <f t="shared" si="158"/>
        <v>0</v>
      </c>
      <c r="AI440" s="118">
        <f t="shared" si="158"/>
        <v>0</v>
      </c>
      <c r="AJ440" s="118">
        <f t="shared" si="158"/>
        <v>0</v>
      </c>
      <c r="AK440" s="118">
        <f t="shared" si="158"/>
        <v>1290838</v>
      </c>
      <c r="AL440" s="118">
        <f>SUM(AL441+AL444+AL445+AL446+AL447+AL448)</f>
        <v>1290838</v>
      </c>
      <c r="AM440" s="118">
        <f>SUM(AM441+AM444+AM445+AM446+AM447+AM448)</f>
        <v>0</v>
      </c>
      <c r="AN440" s="118">
        <f>SUM(AN441+AN444+AN445+AN446+AN447+AN448)</f>
        <v>0</v>
      </c>
      <c r="AO440" s="120">
        <f>SUM(AK440)</f>
        <v>1290838</v>
      </c>
    </row>
    <row r="441" spans="1:41" s="155" customFormat="1" ht="20.25" customHeight="1" hidden="1">
      <c r="A441" s="153"/>
      <c r="B441" s="176" t="s">
        <v>132</v>
      </c>
      <c r="C441" s="18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P441" s="154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  <c r="AA441" s="154"/>
      <c r="AB441" s="154"/>
      <c r="AC441" s="154">
        <f>SUM(AC442+AC443)</f>
        <v>60000</v>
      </c>
      <c r="AD441" s="154">
        <f aca="true" t="shared" si="159" ref="AD441:AK441">SUM(AD442+AD443)</f>
        <v>60000</v>
      </c>
      <c r="AE441" s="154">
        <f t="shared" si="159"/>
        <v>0</v>
      </c>
      <c r="AF441" s="154">
        <f t="shared" si="159"/>
        <v>0</v>
      </c>
      <c r="AG441" s="154">
        <f t="shared" si="159"/>
        <v>0</v>
      </c>
      <c r="AH441" s="154">
        <f t="shared" si="159"/>
        <v>0</v>
      </c>
      <c r="AI441" s="154">
        <f t="shared" si="159"/>
        <v>0</v>
      </c>
      <c r="AJ441" s="154">
        <f t="shared" si="159"/>
        <v>0</v>
      </c>
      <c r="AK441" s="154">
        <f t="shared" si="159"/>
        <v>60000</v>
      </c>
      <c r="AL441" s="154">
        <f>SUM(AL442+AL443)</f>
        <v>60000</v>
      </c>
      <c r="AM441" s="154">
        <f>SUM(AM442+AM443)</f>
        <v>0</v>
      </c>
      <c r="AN441" s="154">
        <f>SUM(AN442+AN443)</f>
        <v>0</v>
      </c>
      <c r="AO441" s="156"/>
    </row>
    <row r="442" spans="1:42" s="114" customFormat="1" ht="20.25" customHeight="1" hidden="1">
      <c r="A442" s="111"/>
      <c r="B442" s="180" t="s">
        <v>133</v>
      </c>
      <c r="C442" s="181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3"/>
      <c r="P442" s="115"/>
      <c r="Q442" s="115"/>
      <c r="R442" s="115"/>
      <c r="S442" s="115"/>
      <c r="T442" s="115"/>
      <c r="U442" s="112"/>
      <c r="V442" s="112"/>
      <c r="W442" s="112"/>
      <c r="X442" s="112"/>
      <c r="Y442" s="113"/>
      <c r="Z442" s="115"/>
      <c r="AA442" s="115"/>
      <c r="AB442" s="115"/>
      <c r="AC442" s="112"/>
      <c r="AD442" s="112"/>
      <c r="AE442" s="112"/>
      <c r="AF442" s="112"/>
      <c r="AG442" s="112"/>
      <c r="AH442" s="112"/>
      <c r="AI442" s="112"/>
      <c r="AJ442" s="112"/>
      <c r="AK442" s="112">
        <f>SUM(AC442-AI442+AJ442)</f>
        <v>0</v>
      </c>
      <c r="AL442" s="112"/>
      <c r="AM442" s="112"/>
      <c r="AN442" s="112"/>
      <c r="AO442" s="116"/>
      <c r="AP442" s="172">
        <f>SUM(AK442)</f>
        <v>0</v>
      </c>
    </row>
    <row r="443" spans="1:43" s="114" customFormat="1" ht="20.25" customHeight="1" hidden="1">
      <c r="A443" s="111"/>
      <c r="B443" s="180" t="s">
        <v>134</v>
      </c>
      <c r="C443" s="181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3"/>
      <c r="P443" s="115"/>
      <c r="Q443" s="115"/>
      <c r="R443" s="115"/>
      <c r="S443" s="115"/>
      <c r="T443" s="115"/>
      <c r="U443" s="112"/>
      <c r="V443" s="112"/>
      <c r="W443" s="112"/>
      <c r="X443" s="112"/>
      <c r="Y443" s="113"/>
      <c r="Z443" s="115"/>
      <c r="AA443" s="115"/>
      <c r="AB443" s="115"/>
      <c r="AC443" s="112">
        <v>60000</v>
      </c>
      <c r="AD443" s="112">
        <v>60000</v>
      </c>
      <c r="AE443" s="112"/>
      <c r="AF443" s="112"/>
      <c r="AG443" s="112"/>
      <c r="AH443" s="112"/>
      <c r="AI443" s="112"/>
      <c r="AJ443" s="112"/>
      <c r="AK443" s="112">
        <f>SUM(AC443-AI443+AJ443)</f>
        <v>60000</v>
      </c>
      <c r="AL443" s="112">
        <v>60000</v>
      </c>
      <c r="AM443" s="112"/>
      <c r="AN443" s="112"/>
      <c r="AO443" s="116"/>
      <c r="AQ443" s="172">
        <f>SUM(AK443)</f>
        <v>60000</v>
      </c>
    </row>
    <row r="444" spans="1:44" s="155" customFormat="1" ht="20.25" customHeight="1" hidden="1">
      <c r="A444" s="153"/>
      <c r="B444" s="176" t="s">
        <v>135</v>
      </c>
      <c r="C444" s="177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>
        <v>1056918</v>
      </c>
      <c r="AD444" s="154">
        <v>1056918</v>
      </c>
      <c r="AE444" s="154"/>
      <c r="AF444" s="154"/>
      <c r="AG444" s="154"/>
      <c r="AH444" s="154"/>
      <c r="AI444" s="154"/>
      <c r="AJ444" s="154"/>
      <c r="AK444" s="154">
        <f>SUM(AC444-AI444+AJ444)</f>
        <v>1056918</v>
      </c>
      <c r="AL444" s="154">
        <v>1056918</v>
      </c>
      <c r="AM444" s="154"/>
      <c r="AN444" s="154"/>
      <c r="AO444" s="156"/>
      <c r="AR444" s="173">
        <f>SUM(AK444)</f>
        <v>1056918</v>
      </c>
    </row>
    <row r="445" spans="1:45" s="155" customFormat="1" ht="20.25" customHeight="1" hidden="1">
      <c r="A445" s="153"/>
      <c r="B445" s="176" t="s">
        <v>136</v>
      </c>
      <c r="C445" s="177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>
        <v>173920</v>
      </c>
      <c r="AD445" s="154">
        <v>173920</v>
      </c>
      <c r="AE445" s="154"/>
      <c r="AF445" s="154"/>
      <c r="AG445" s="154"/>
      <c r="AH445" s="154"/>
      <c r="AI445" s="154"/>
      <c r="AJ445" s="154"/>
      <c r="AK445" s="154">
        <f>SUM(AC445-AI445+AJ445)</f>
        <v>173920</v>
      </c>
      <c r="AL445" s="154">
        <v>173920</v>
      </c>
      <c r="AM445" s="154"/>
      <c r="AN445" s="154"/>
      <c r="AO445" s="156"/>
      <c r="AS445" s="173">
        <f>SUM(AK445)</f>
        <v>173920</v>
      </c>
    </row>
    <row r="446" spans="1:46" s="155" customFormat="1" ht="38.25" customHeight="1" hidden="1">
      <c r="A446" s="153"/>
      <c r="B446" s="176" t="s">
        <v>137</v>
      </c>
      <c r="C446" s="177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P446" s="154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  <c r="AA446" s="154"/>
      <c r="AB446" s="154"/>
      <c r="AC446" s="154"/>
      <c r="AD446" s="154"/>
      <c r="AE446" s="154"/>
      <c r="AF446" s="154"/>
      <c r="AG446" s="154"/>
      <c r="AH446" s="154"/>
      <c r="AI446" s="154"/>
      <c r="AJ446" s="154"/>
      <c r="AK446" s="154">
        <f>SUM(AC446-AI446+AJ446)</f>
        <v>0</v>
      </c>
      <c r="AL446" s="154"/>
      <c r="AM446" s="154"/>
      <c r="AN446" s="154"/>
      <c r="AO446" s="156"/>
      <c r="AT446" s="173">
        <f>SUM(AK446)</f>
        <v>0</v>
      </c>
    </row>
    <row r="447" spans="1:47" s="155" customFormat="1" ht="20.25" customHeight="1" hidden="1">
      <c r="A447" s="153"/>
      <c r="B447" s="176" t="s">
        <v>138</v>
      </c>
      <c r="C447" s="177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P447" s="154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4"/>
      <c r="AC447" s="154"/>
      <c r="AD447" s="154"/>
      <c r="AE447" s="154"/>
      <c r="AF447" s="154"/>
      <c r="AG447" s="154"/>
      <c r="AH447" s="154"/>
      <c r="AI447" s="154"/>
      <c r="AJ447" s="154"/>
      <c r="AK447" s="154">
        <f>SUM(AC447-AI447+AJ447)</f>
        <v>0</v>
      </c>
      <c r="AL447" s="154"/>
      <c r="AM447" s="154"/>
      <c r="AN447" s="154"/>
      <c r="AO447" s="156"/>
      <c r="AU447" s="173">
        <f>SUM(AK447)</f>
        <v>0</v>
      </c>
    </row>
    <row r="448" spans="1:48" s="155" customFormat="1" ht="20.25" customHeight="1" hidden="1">
      <c r="A448" s="153"/>
      <c r="B448" s="176" t="s">
        <v>139</v>
      </c>
      <c r="C448" s="177"/>
      <c r="D448" s="154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P448" s="154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  <c r="AA448" s="154"/>
      <c r="AB448" s="154"/>
      <c r="AC448" s="154"/>
      <c r="AD448" s="154"/>
      <c r="AE448" s="154"/>
      <c r="AF448" s="154"/>
      <c r="AG448" s="154"/>
      <c r="AH448" s="154"/>
      <c r="AI448" s="154"/>
      <c r="AJ448" s="154"/>
      <c r="AK448" s="154">
        <f>SUM(AC448-AI448+AJ448)</f>
        <v>0</v>
      </c>
      <c r="AL448" s="154"/>
      <c r="AM448" s="154"/>
      <c r="AN448" s="154"/>
      <c r="AO448" s="156"/>
      <c r="AV448" s="173">
        <f>SUM(AK448)</f>
        <v>0</v>
      </c>
    </row>
    <row r="449" spans="1:49" s="151" customFormat="1" ht="20.25" customHeight="1" hidden="1">
      <c r="A449" s="149"/>
      <c r="B449" s="178" t="s">
        <v>140</v>
      </c>
      <c r="C449" s="179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>
        <f>SUM(AC450+AC452)</f>
        <v>0</v>
      </c>
      <c r="AD449" s="150">
        <f aca="true" t="shared" si="160" ref="AD449:AK449">SUM(AD450+AD452)</f>
        <v>0</v>
      </c>
      <c r="AE449" s="150">
        <f t="shared" si="160"/>
        <v>0</v>
      </c>
      <c r="AF449" s="150">
        <f t="shared" si="160"/>
        <v>0</v>
      </c>
      <c r="AG449" s="150">
        <f t="shared" si="160"/>
        <v>0</v>
      </c>
      <c r="AH449" s="150">
        <f t="shared" si="160"/>
        <v>0</v>
      </c>
      <c r="AI449" s="150">
        <f t="shared" si="160"/>
        <v>0</v>
      </c>
      <c r="AJ449" s="150">
        <f t="shared" si="160"/>
        <v>0</v>
      </c>
      <c r="AK449" s="150">
        <f t="shared" si="160"/>
        <v>0</v>
      </c>
      <c r="AL449" s="150">
        <f>SUM(AL450+AL452)</f>
        <v>0</v>
      </c>
      <c r="AM449" s="150">
        <f>SUM(AM450+AM452)</f>
        <v>0</v>
      </c>
      <c r="AN449" s="150">
        <f>SUM(AN450+AN452)</f>
        <v>0</v>
      </c>
      <c r="AO449" s="152"/>
      <c r="AW449" s="174">
        <f>SUM(AK449)</f>
        <v>0</v>
      </c>
    </row>
    <row r="450" spans="1:50" s="155" customFormat="1" ht="20.25" customHeight="1" hidden="1">
      <c r="A450" s="153"/>
      <c r="B450" s="176" t="s">
        <v>141</v>
      </c>
      <c r="C450" s="177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P450" s="154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  <c r="AA450" s="154"/>
      <c r="AB450" s="154"/>
      <c r="AC450" s="154"/>
      <c r="AD450" s="154"/>
      <c r="AE450" s="154"/>
      <c r="AF450" s="154"/>
      <c r="AG450" s="154"/>
      <c r="AH450" s="154"/>
      <c r="AI450" s="154"/>
      <c r="AJ450" s="154"/>
      <c r="AK450" s="154">
        <f>SUM(AC450-AI450+AJ450)</f>
        <v>0</v>
      </c>
      <c r="AL450" s="154"/>
      <c r="AM450" s="154"/>
      <c r="AN450" s="154"/>
      <c r="AO450" s="156"/>
      <c r="AX450" s="173">
        <f>SUM(AK450)</f>
        <v>0</v>
      </c>
    </row>
    <row r="451" spans="1:51" s="114" customFormat="1" ht="48.75" customHeight="1" hidden="1">
      <c r="A451" s="111"/>
      <c r="B451" s="180" t="s">
        <v>142</v>
      </c>
      <c r="C451" s="181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3"/>
      <c r="P451" s="115"/>
      <c r="Q451" s="115"/>
      <c r="R451" s="115"/>
      <c r="S451" s="115"/>
      <c r="T451" s="115"/>
      <c r="U451" s="112"/>
      <c r="V451" s="112"/>
      <c r="W451" s="112"/>
      <c r="X451" s="112"/>
      <c r="Y451" s="113"/>
      <c r="Z451" s="115"/>
      <c r="AA451" s="115"/>
      <c r="AB451" s="115"/>
      <c r="AC451" s="112"/>
      <c r="AD451" s="112"/>
      <c r="AE451" s="112"/>
      <c r="AF451" s="112"/>
      <c r="AG451" s="112"/>
      <c r="AH451" s="112"/>
      <c r="AI451" s="112"/>
      <c r="AJ451" s="112"/>
      <c r="AK451" s="112">
        <f>SUM(AC451-AI451+AJ451)</f>
        <v>0</v>
      </c>
      <c r="AL451" s="112"/>
      <c r="AM451" s="112"/>
      <c r="AN451" s="112"/>
      <c r="AO451" s="116"/>
      <c r="AY451" s="172">
        <f>SUM(AK451)</f>
        <v>0</v>
      </c>
    </row>
    <row r="452" spans="1:41" s="155" customFormat="1" ht="48.75" customHeight="1" hidden="1">
      <c r="A452" s="153"/>
      <c r="B452" s="176" t="s">
        <v>143</v>
      </c>
      <c r="C452" s="177"/>
      <c r="D452" s="154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P452" s="154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  <c r="AA452" s="154"/>
      <c r="AB452" s="154"/>
      <c r="AC452" s="154"/>
      <c r="AD452" s="154"/>
      <c r="AE452" s="154"/>
      <c r="AF452" s="154"/>
      <c r="AG452" s="154"/>
      <c r="AH452" s="154"/>
      <c r="AI452" s="154"/>
      <c r="AJ452" s="154"/>
      <c r="AK452" s="154">
        <f>SUM(AC452-AI452+AJ452)</f>
        <v>0</v>
      </c>
      <c r="AL452" s="154"/>
      <c r="AM452" s="154"/>
      <c r="AN452" s="154"/>
      <c r="AO452" s="156"/>
    </row>
    <row r="453" spans="1:41" s="56" customFormat="1" ht="22.5" customHeight="1" hidden="1">
      <c r="A453" s="104"/>
      <c r="B453" s="127" t="s">
        <v>84</v>
      </c>
      <c r="C453" s="141" t="s">
        <v>5</v>
      </c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>
        <f aca="true" t="shared" si="161" ref="N453:AB453">SUM(N454:N466)</f>
        <v>0</v>
      </c>
      <c r="O453" s="130">
        <f t="shared" si="161"/>
        <v>0</v>
      </c>
      <c r="P453" s="130">
        <f t="shared" si="161"/>
        <v>0</v>
      </c>
      <c r="Q453" s="130">
        <f t="shared" si="161"/>
        <v>0</v>
      </c>
      <c r="R453" s="130">
        <f t="shared" si="161"/>
        <v>0</v>
      </c>
      <c r="S453" s="130">
        <f t="shared" si="161"/>
        <v>0</v>
      </c>
      <c r="T453" s="130">
        <f t="shared" si="161"/>
        <v>0</v>
      </c>
      <c r="U453" s="130">
        <f t="shared" si="161"/>
        <v>0</v>
      </c>
      <c r="V453" s="130">
        <f t="shared" si="161"/>
        <v>0</v>
      </c>
      <c r="W453" s="130">
        <f t="shared" si="161"/>
        <v>0</v>
      </c>
      <c r="X453" s="130">
        <f t="shared" si="161"/>
        <v>0</v>
      </c>
      <c r="Y453" s="129">
        <f t="shared" si="161"/>
        <v>0</v>
      </c>
      <c r="Z453" s="129">
        <f t="shared" si="161"/>
        <v>0</v>
      </c>
      <c r="AA453" s="130">
        <f t="shared" si="161"/>
        <v>0</v>
      </c>
      <c r="AB453" s="130">
        <f t="shared" si="161"/>
        <v>0</v>
      </c>
      <c r="AC453" s="130">
        <f>SUM(AC454+AC463)</f>
        <v>5187379</v>
      </c>
      <c r="AD453" s="130">
        <f aca="true" t="shared" si="162" ref="AD453:AK453">SUM(AD454+AD463)</f>
        <v>5187379</v>
      </c>
      <c r="AE453" s="130">
        <f t="shared" si="162"/>
        <v>0</v>
      </c>
      <c r="AF453" s="130">
        <f t="shared" si="162"/>
        <v>0</v>
      </c>
      <c r="AG453" s="130">
        <f t="shared" si="162"/>
        <v>0</v>
      </c>
      <c r="AH453" s="130">
        <f t="shared" si="162"/>
        <v>0</v>
      </c>
      <c r="AI453" s="130">
        <f t="shared" si="162"/>
        <v>0</v>
      </c>
      <c r="AJ453" s="130">
        <f t="shared" si="162"/>
        <v>0</v>
      </c>
      <c r="AK453" s="130">
        <f t="shared" si="162"/>
        <v>5187379</v>
      </c>
      <c r="AL453" s="130">
        <f>SUM(AL454+AL463)</f>
        <v>5187379</v>
      </c>
      <c r="AM453" s="130">
        <f>SUM(AM454+AM463)</f>
        <v>0</v>
      </c>
      <c r="AN453" s="130">
        <f>SUM(AN454+AN463)</f>
        <v>0</v>
      </c>
      <c r="AO453" s="55"/>
    </row>
    <row r="454" spans="1:41" s="121" customFormat="1" ht="17.25" customHeight="1" hidden="1">
      <c r="A454" s="117"/>
      <c r="B454" s="182" t="s">
        <v>131</v>
      </c>
      <c r="C454" s="183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9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>
        <f>SUM(AC455+AC458+AC459+AC460+AC461+AC462)</f>
        <v>5087379</v>
      </c>
      <c r="AD454" s="118">
        <f aca="true" t="shared" si="163" ref="AD454:AK454">SUM(AD455+AD458+AD459+AD460+AD461+AD462)</f>
        <v>5087379</v>
      </c>
      <c r="AE454" s="118">
        <f t="shared" si="163"/>
        <v>0</v>
      </c>
      <c r="AF454" s="118">
        <f t="shared" si="163"/>
        <v>0</v>
      </c>
      <c r="AG454" s="118">
        <f t="shared" si="163"/>
        <v>0</v>
      </c>
      <c r="AH454" s="118">
        <f t="shared" si="163"/>
        <v>0</v>
      </c>
      <c r="AI454" s="118">
        <f t="shared" si="163"/>
        <v>0</v>
      </c>
      <c r="AJ454" s="118">
        <f t="shared" si="163"/>
        <v>0</v>
      </c>
      <c r="AK454" s="118">
        <f t="shared" si="163"/>
        <v>5087379</v>
      </c>
      <c r="AL454" s="118">
        <f>SUM(AL455+AL458+AL459+AL460+AL461+AL462)</f>
        <v>5087379</v>
      </c>
      <c r="AM454" s="118">
        <f>SUM(AM455+AM458+AM459+AM460+AM461+AM462)</f>
        <v>0</v>
      </c>
      <c r="AN454" s="118">
        <f>SUM(AN455+AN458+AN459+AN460+AN461+AN462)</f>
        <v>0</v>
      </c>
      <c r="AO454" s="120">
        <f>SUM(AK454)</f>
        <v>5087379</v>
      </c>
    </row>
    <row r="455" spans="1:41" s="155" customFormat="1" ht="20.25" customHeight="1" hidden="1">
      <c r="A455" s="153"/>
      <c r="B455" s="176" t="s">
        <v>132</v>
      </c>
      <c r="C455" s="18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>
        <f>SUM(AC456+AC457)</f>
        <v>5067879</v>
      </c>
      <c r="AD455" s="154">
        <f aca="true" t="shared" si="164" ref="AD455:AK455">SUM(AD456+AD457)</f>
        <v>5067879</v>
      </c>
      <c r="AE455" s="154">
        <f t="shared" si="164"/>
        <v>0</v>
      </c>
      <c r="AF455" s="154">
        <f t="shared" si="164"/>
        <v>0</v>
      </c>
      <c r="AG455" s="154">
        <f t="shared" si="164"/>
        <v>0</v>
      </c>
      <c r="AH455" s="154">
        <f t="shared" si="164"/>
        <v>0</v>
      </c>
      <c r="AI455" s="154">
        <f t="shared" si="164"/>
        <v>0</v>
      </c>
      <c r="AJ455" s="154">
        <f t="shared" si="164"/>
        <v>0</v>
      </c>
      <c r="AK455" s="154">
        <f t="shared" si="164"/>
        <v>5067879</v>
      </c>
      <c r="AL455" s="154">
        <f>SUM(AL456+AL457)</f>
        <v>5067879</v>
      </c>
      <c r="AM455" s="154">
        <f>SUM(AM456+AM457)</f>
        <v>0</v>
      </c>
      <c r="AN455" s="154">
        <f>SUM(AN456+AN457)</f>
        <v>0</v>
      </c>
      <c r="AO455" s="156"/>
    </row>
    <row r="456" spans="1:42" s="114" customFormat="1" ht="20.25" customHeight="1" hidden="1">
      <c r="A456" s="111"/>
      <c r="B456" s="180" t="s">
        <v>133</v>
      </c>
      <c r="C456" s="181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3"/>
      <c r="P456" s="115"/>
      <c r="Q456" s="115"/>
      <c r="R456" s="115"/>
      <c r="S456" s="115"/>
      <c r="T456" s="115"/>
      <c r="U456" s="112"/>
      <c r="V456" s="112"/>
      <c r="W456" s="112"/>
      <c r="X456" s="112"/>
      <c r="Y456" s="113"/>
      <c r="Z456" s="115"/>
      <c r="AA456" s="115"/>
      <c r="AB456" s="115"/>
      <c r="AC456" s="112">
        <v>3686020</v>
      </c>
      <c r="AD456" s="112">
        <v>3686020</v>
      </c>
      <c r="AE456" s="112"/>
      <c r="AF456" s="112"/>
      <c r="AG456" s="112"/>
      <c r="AH456" s="112"/>
      <c r="AI456" s="112"/>
      <c r="AJ456" s="112"/>
      <c r="AK456" s="112">
        <f>SUM(AC456-AI456+AJ456)</f>
        <v>3686020</v>
      </c>
      <c r="AL456" s="112">
        <v>3686020</v>
      </c>
      <c r="AM456" s="112"/>
      <c r="AN456" s="112"/>
      <c r="AO456" s="116"/>
      <c r="AP456" s="172">
        <f>SUM(AK456)</f>
        <v>3686020</v>
      </c>
    </row>
    <row r="457" spans="1:43" s="114" customFormat="1" ht="20.25" customHeight="1" hidden="1">
      <c r="A457" s="111"/>
      <c r="B457" s="180" t="s">
        <v>134</v>
      </c>
      <c r="C457" s="181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3"/>
      <c r="P457" s="115"/>
      <c r="Q457" s="115"/>
      <c r="R457" s="115"/>
      <c r="S457" s="115"/>
      <c r="T457" s="115"/>
      <c r="U457" s="112"/>
      <c r="V457" s="112"/>
      <c r="W457" s="112"/>
      <c r="X457" s="112"/>
      <c r="Y457" s="113"/>
      <c r="Z457" s="115"/>
      <c r="AA457" s="115"/>
      <c r="AB457" s="115"/>
      <c r="AC457" s="112">
        <v>1381859</v>
      </c>
      <c r="AD457" s="112">
        <v>1381859</v>
      </c>
      <c r="AE457" s="112"/>
      <c r="AF457" s="112"/>
      <c r="AG457" s="112"/>
      <c r="AH457" s="112"/>
      <c r="AI457" s="112"/>
      <c r="AJ457" s="112"/>
      <c r="AK457" s="112">
        <f>SUM(AC457-AI457+AJ457)</f>
        <v>1381859</v>
      </c>
      <c r="AL457" s="112">
        <v>1381859</v>
      </c>
      <c r="AM457" s="112"/>
      <c r="AN457" s="112"/>
      <c r="AO457" s="116"/>
      <c r="AQ457" s="172">
        <f>SUM(AK457)</f>
        <v>1381859</v>
      </c>
    </row>
    <row r="458" spans="1:44" s="155" customFormat="1" ht="20.25" customHeight="1" hidden="1">
      <c r="A458" s="153"/>
      <c r="B458" s="176" t="s">
        <v>135</v>
      </c>
      <c r="C458" s="177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P458" s="154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  <c r="AA458" s="154"/>
      <c r="AB458" s="154"/>
      <c r="AC458" s="154"/>
      <c r="AD458" s="154"/>
      <c r="AE458" s="154"/>
      <c r="AF458" s="154"/>
      <c r="AG458" s="154"/>
      <c r="AH458" s="154"/>
      <c r="AI458" s="154"/>
      <c r="AJ458" s="154"/>
      <c r="AK458" s="154">
        <f>SUM(AC458-AI458+AJ458)</f>
        <v>0</v>
      </c>
      <c r="AL458" s="154"/>
      <c r="AM458" s="154"/>
      <c r="AN458" s="154"/>
      <c r="AO458" s="156"/>
      <c r="AR458" s="173">
        <f>SUM(AK458)</f>
        <v>0</v>
      </c>
    </row>
    <row r="459" spans="1:45" s="155" customFormat="1" ht="20.25" customHeight="1" hidden="1">
      <c r="A459" s="153"/>
      <c r="B459" s="176" t="s">
        <v>136</v>
      </c>
      <c r="C459" s="177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P459" s="154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  <c r="AA459" s="154"/>
      <c r="AB459" s="154"/>
      <c r="AC459" s="154">
        <v>19500</v>
      </c>
      <c r="AD459" s="154">
        <v>19500</v>
      </c>
      <c r="AE459" s="154"/>
      <c r="AF459" s="154"/>
      <c r="AG459" s="154"/>
      <c r="AH459" s="154"/>
      <c r="AI459" s="154"/>
      <c r="AJ459" s="154"/>
      <c r="AK459" s="154">
        <f>SUM(AC459-AI459+AJ459)</f>
        <v>19500</v>
      </c>
      <c r="AL459" s="154">
        <v>19500</v>
      </c>
      <c r="AM459" s="154"/>
      <c r="AN459" s="154"/>
      <c r="AO459" s="156"/>
      <c r="AS459" s="173">
        <f>SUM(AK459)</f>
        <v>19500</v>
      </c>
    </row>
    <row r="460" spans="1:46" s="155" customFormat="1" ht="38.25" customHeight="1" hidden="1">
      <c r="A460" s="153"/>
      <c r="B460" s="176" t="s">
        <v>137</v>
      </c>
      <c r="C460" s="177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  <c r="AD460" s="154"/>
      <c r="AE460" s="154"/>
      <c r="AF460" s="154"/>
      <c r="AG460" s="154"/>
      <c r="AH460" s="154"/>
      <c r="AI460" s="154"/>
      <c r="AJ460" s="154"/>
      <c r="AK460" s="154">
        <f>SUM(AC460-AI460+AJ460)</f>
        <v>0</v>
      </c>
      <c r="AL460" s="154"/>
      <c r="AM460" s="154"/>
      <c r="AN460" s="154"/>
      <c r="AO460" s="156"/>
      <c r="AT460" s="173">
        <f>SUM(AK460)</f>
        <v>0</v>
      </c>
    </row>
    <row r="461" spans="1:47" s="155" customFormat="1" ht="20.25" customHeight="1" hidden="1">
      <c r="A461" s="153"/>
      <c r="B461" s="176" t="s">
        <v>138</v>
      </c>
      <c r="C461" s="177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P461" s="154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  <c r="AA461" s="154"/>
      <c r="AB461" s="154"/>
      <c r="AC461" s="154"/>
      <c r="AD461" s="154"/>
      <c r="AE461" s="154"/>
      <c r="AF461" s="154"/>
      <c r="AG461" s="154"/>
      <c r="AH461" s="154"/>
      <c r="AI461" s="154"/>
      <c r="AJ461" s="154"/>
      <c r="AK461" s="154">
        <f>SUM(AC461-AI461+AJ461)</f>
        <v>0</v>
      </c>
      <c r="AL461" s="154"/>
      <c r="AM461" s="154"/>
      <c r="AN461" s="154"/>
      <c r="AO461" s="156"/>
      <c r="AU461" s="173">
        <f>SUM(AK461)</f>
        <v>0</v>
      </c>
    </row>
    <row r="462" spans="1:48" s="155" customFormat="1" ht="20.25" customHeight="1" hidden="1">
      <c r="A462" s="153"/>
      <c r="B462" s="176" t="s">
        <v>139</v>
      </c>
      <c r="C462" s="177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P462" s="154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  <c r="AD462" s="154"/>
      <c r="AE462" s="154"/>
      <c r="AF462" s="154"/>
      <c r="AG462" s="154"/>
      <c r="AH462" s="154"/>
      <c r="AI462" s="154"/>
      <c r="AJ462" s="154"/>
      <c r="AK462" s="154">
        <f>SUM(AC462-AI462+AJ462)</f>
        <v>0</v>
      </c>
      <c r="AL462" s="154"/>
      <c r="AM462" s="154"/>
      <c r="AN462" s="154"/>
      <c r="AO462" s="156"/>
      <c r="AV462" s="173">
        <f>SUM(AK462)</f>
        <v>0</v>
      </c>
    </row>
    <row r="463" spans="1:49" s="151" customFormat="1" ht="20.25" customHeight="1" hidden="1">
      <c r="A463" s="149"/>
      <c r="B463" s="178" t="s">
        <v>140</v>
      </c>
      <c r="C463" s="179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>
        <f>SUM(AC464+AC466)</f>
        <v>100000</v>
      </c>
      <c r="AD463" s="150">
        <f aca="true" t="shared" si="165" ref="AD463:AK463">SUM(AD464+AD466)</f>
        <v>100000</v>
      </c>
      <c r="AE463" s="150">
        <f t="shared" si="165"/>
        <v>0</v>
      </c>
      <c r="AF463" s="150">
        <f t="shared" si="165"/>
        <v>0</v>
      </c>
      <c r="AG463" s="150">
        <f t="shared" si="165"/>
        <v>0</v>
      </c>
      <c r="AH463" s="150">
        <f t="shared" si="165"/>
        <v>0</v>
      </c>
      <c r="AI463" s="150">
        <f t="shared" si="165"/>
        <v>0</v>
      </c>
      <c r="AJ463" s="150">
        <f t="shared" si="165"/>
        <v>0</v>
      </c>
      <c r="AK463" s="150">
        <f t="shared" si="165"/>
        <v>100000</v>
      </c>
      <c r="AL463" s="150">
        <f>SUM(AL464+AL466)</f>
        <v>100000</v>
      </c>
      <c r="AM463" s="150">
        <f>SUM(AM464+AM466)</f>
        <v>0</v>
      </c>
      <c r="AN463" s="150">
        <f>SUM(AN464+AN466)</f>
        <v>0</v>
      </c>
      <c r="AO463" s="152"/>
      <c r="AW463" s="174">
        <f>SUM(AK463)</f>
        <v>100000</v>
      </c>
    </row>
    <row r="464" spans="1:50" s="155" customFormat="1" ht="20.25" customHeight="1" hidden="1">
      <c r="A464" s="153"/>
      <c r="B464" s="176" t="s">
        <v>141</v>
      </c>
      <c r="C464" s="177"/>
      <c r="D464" s="154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  <c r="P464" s="154"/>
      <c r="Q464" s="154"/>
      <c r="R464" s="154"/>
      <c r="S464" s="154"/>
      <c r="T464" s="154"/>
      <c r="U464" s="154"/>
      <c r="V464" s="154"/>
      <c r="W464" s="154"/>
      <c r="X464" s="154"/>
      <c r="Y464" s="154"/>
      <c r="Z464" s="154"/>
      <c r="AA464" s="154"/>
      <c r="AB464" s="154"/>
      <c r="AC464" s="154">
        <v>100000</v>
      </c>
      <c r="AD464" s="154">
        <v>100000</v>
      </c>
      <c r="AE464" s="154"/>
      <c r="AF464" s="154"/>
      <c r="AG464" s="154"/>
      <c r="AH464" s="154"/>
      <c r="AI464" s="154"/>
      <c r="AJ464" s="154"/>
      <c r="AK464" s="154">
        <f>SUM(AC464-AI464+AJ464)</f>
        <v>100000</v>
      </c>
      <c r="AL464" s="154">
        <v>100000</v>
      </c>
      <c r="AM464" s="154"/>
      <c r="AN464" s="154"/>
      <c r="AO464" s="156"/>
      <c r="AX464" s="173">
        <f>SUM(AK464)</f>
        <v>100000</v>
      </c>
    </row>
    <row r="465" spans="1:51" s="114" customFormat="1" ht="48.75" customHeight="1" hidden="1">
      <c r="A465" s="111"/>
      <c r="B465" s="180" t="s">
        <v>142</v>
      </c>
      <c r="C465" s="181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3"/>
      <c r="P465" s="115"/>
      <c r="Q465" s="115"/>
      <c r="R465" s="115"/>
      <c r="S465" s="115"/>
      <c r="T465" s="115"/>
      <c r="U465" s="112"/>
      <c r="V465" s="112"/>
      <c r="W465" s="112"/>
      <c r="X465" s="112"/>
      <c r="Y465" s="113"/>
      <c r="Z465" s="115"/>
      <c r="AA465" s="115"/>
      <c r="AB465" s="115"/>
      <c r="AC465" s="112"/>
      <c r="AD465" s="112"/>
      <c r="AE465" s="112"/>
      <c r="AF465" s="112"/>
      <c r="AG465" s="112"/>
      <c r="AH465" s="112"/>
      <c r="AI465" s="112"/>
      <c r="AJ465" s="112"/>
      <c r="AK465" s="112">
        <f>SUM(AC465-AI465+AJ465)</f>
        <v>0</v>
      </c>
      <c r="AL465" s="112"/>
      <c r="AM465" s="112"/>
      <c r="AN465" s="112"/>
      <c r="AO465" s="116"/>
      <c r="AY465" s="172">
        <f>SUM(AK465)</f>
        <v>0</v>
      </c>
    </row>
    <row r="466" spans="1:41" s="155" customFormat="1" ht="48.75" customHeight="1" hidden="1">
      <c r="A466" s="153"/>
      <c r="B466" s="176" t="s">
        <v>143</v>
      </c>
      <c r="C466" s="177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P466" s="154"/>
      <c r="Q466" s="154"/>
      <c r="R466" s="154"/>
      <c r="S466" s="154"/>
      <c r="T466" s="154"/>
      <c r="U466" s="154"/>
      <c r="V466" s="154"/>
      <c r="W466" s="154"/>
      <c r="X466" s="154"/>
      <c r="Y466" s="154"/>
      <c r="Z466" s="154"/>
      <c r="AA466" s="154"/>
      <c r="AB466" s="154"/>
      <c r="AC466" s="154"/>
      <c r="AD466" s="154"/>
      <c r="AE466" s="154"/>
      <c r="AF466" s="154"/>
      <c r="AG466" s="154"/>
      <c r="AH466" s="154"/>
      <c r="AI466" s="154"/>
      <c r="AJ466" s="154"/>
      <c r="AK466" s="154">
        <f>SUM(AC466-AI466+AJ466)</f>
        <v>0</v>
      </c>
      <c r="AL466" s="154"/>
      <c r="AM466" s="154"/>
      <c r="AN466" s="154"/>
      <c r="AO466" s="156"/>
    </row>
    <row r="467" spans="1:41" s="56" customFormat="1" ht="22.5" customHeight="1" hidden="1">
      <c r="A467" s="50"/>
      <c r="B467" s="127" t="s">
        <v>85</v>
      </c>
      <c r="C467" s="133" t="s">
        <v>30</v>
      </c>
      <c r="D467" s="130" t="e">
        <f>SUM(#REF!)</f>
        <v>#REF!</v>
      </c>
      <c r="E467" s="130" t="e">
        <f>SUM(#REF!)</f>
        <v>#REF!</v>
      </c>
      <c r="F467" s="130" t="e">
        <f>SUM(#REF!)</f>
        <v>#REF!</v>
      </c>
      <c r="G467" s="130" t="e">
        <f>SUM(#REF!)</f>
        <v>#REF!</v>
      </c>
      <c r="H467" s="130" t="e">
        <f>SUM(#REF!)</f>
        <v>#REF!</v>
      </c>
      <c r="I467" s="130"/>
      <c r="J467" s="130"/>
      <c r="K467" s="130"/>
      <c r="L467" s="130"/>
      <c r="M467" s="130"/>
      <c r="N467" s="130">
        <f aca="true" t="shared" si="166" ref="N467:AB467">SUM(N468:N480)</f>
        <v>0</v>
      </c>
      <c r="O467" s="130">
        <f t="shared" si="166"/>
        <v>0</v>
      </c>
      <c r="P467" s="130">
        <f t="shared" si="166"/>
        <v>0</v>
      </c>
      <c r="Q467" s="130">
        <f t="shared" si="166"/>
        <v>0</v>
      </c>
      <c r="R467" s="130">
        <f t="shared" si="166"/>
        <v>0</v>
      </c>
      <c r="S467" s="130">
        <f t="shared" si="166"/>
        <v>0</v>
      </c>
      <c r="T467" s="130">
        <f t="shared" si="166"/>
        <v>0</v>
      </c>
      <c r="U467" s="130">
        <f t="shared" si="166"/>
        <v>0</v>
      </c>
      <c r="V467" s="130">
        <f t="shared" si="166"/>
        <v>0</v>
      </c>
      <c r="W467" s="130">
        <f t="shared" si="166"/>
        <v>0</v>
      </c>
      <c r="X467" s="130">
        <f t="shared" si="166"/>
        <v>0</v>
      </c>
      <c r="Y467" s="129">
        <f t="shared" si="166"/>
        <v>0</v>
      </c>
      <c r="Z467" s="129">
        <f t="shared" si="166"/>
        <v>0</v>
      </c>
      <c r="AA467" s="130">
        <f t="shared" si="166"/>
        <v>0</v>
      </c>
      <c r="AB467" s="130">
        <f t="shared" si="166"/>
        <v>0</v>
      </c>
      <c r="AC467" s="130">
        <f>SUM(AC468+AC477)</f>
        <v>3674308</v>
      </c>
      <c r="AD467" s="130">
        <f aca="true" t="shared" si="167" ref="AD467:AK467">SUM(AD468+AD477)</f>
        <v>3674308</v>
      </c>
      <c r="AE467" s="130">
        <f t="shared" si="167"/>
        <v>0</v>
      </c>
      <c r="AF467" s="130">
        <f t="shared" si="167"/>
        <v>0</v>
      </c>
      <c r="AG467" s="130">
        <f t="shared" si="167"/>
        <v>0</v>
      </c>
      <c r="AH467" s="130">
        <f t="shared" si="167"/>
        <v>0</v>
      </c>
      <c r="AI467" s="130">
        <f t="shared" si="167"/>
        <v>0</v>
      </c>
      <c r="AJ467" s="130">
        <f t="shared" si="167"/>
        <v>0</v>
      </c>
      <c r="AK467" s="130">
        <f t="shared" si="167"/>
        <v>3674308</v>
      </c>
      <c r="AL467" s="130">
        <f>SUM(AL468+AL477)</f>
        <v>3674308</v>
      </c>
      <c r="AM467" s="130">
        <f>SUM(AM468+AM477)</f>
        <v>0</v>
      </c>
      <c r="AN467" s="130">
        <f>SUM(AN468+AN477)</f>
        <v>0</v>
      </c>
      <c r="AO467" s="55"/>
    </row>
    <row r="468" spans="1:41" s="121" customFormat="1" ht="17.25" customHeight="1" hidden="1">
      <c r="A468" s="117"/>
      <c r="B468" s="182" t="s">
        <v>131</v>
      </c>
      <c r="C468" s="183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9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>
        <f>SUM(AC469+AC472+AC473+AC474+AC475+AC476)</f>
        <v>3674308</v>
      </c>
      <c r="AD468" s="118">
        <f aca="true" t="shared" si="168" ref="AD468:AK468">SUM(AD469+AD472+AD473+AD474+AD475+AD476)</f>
        <v>3674308</v>
      </c>
      <c r="AE468" s="118">
        <f t="shared" si="168"/>
        <v>0</v>
      </c>
      <c r="AF468" s="118">
        <f t="shared" si="168"/>
        <v>0</v>
      </c>
      <c r="AG468" s="118">
        <f t="shared" si="168"/>
        <v>0</v>
      </c>
      <c r="AH468" s="118">
        <f t="shared" si="168"/>
        <v>0</v>
      </c>
      <c r="AI468" s="118">
        <f t="shared" si="168"/>
        <v>0</v>
      </c>
      <c r="AJ468" s="118">
        <f t="shared" si="168"/>
        <v>0</v>
      </c>
      <c r="AK468" s="118">
        <f t="shared" si="168"/>
        <v>3674308</v>
      </c>
      <c r="AL468" s="118">
        <f>SUM(AL469+AL472+AL473+AL474+AL475+AL476)</f>
        <v>3674308</v>
      </c>
      <c r="AM468" s="118">
        <f>SUM(AM469+AM472+AM473+AM474+AM475+AM476)</f>
        <v>0</v>
      </c>
      <c r="AN468" s="118">
        <f>SUM(AN469+AN472+AN473+AN474+AN475+AN476)</f>
        <v>0</v>
      </c>
      <c r="AO468" s="120">
        <f>SUM(AK468)</f>
        <v>3674308</v>
      </c>
    </row>
    <row r="469" spans="1:41" s="155" customFormat="1" ht="20.25" customHeight="1" hidden="1">
      <c r="A469" s="153"/>
      <c r="B469" s="176" t="s">
        <v>132</v>
      </c>
      <c r="C469" s="18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P469" s="154"/>
      <c r="Q469" s="154"/>
      <c r="R469" s="154"/>
      <c r="S469" s="154"/>
      <c r="T469" s="154"/>
      <c r="U469" s="154"/>
      <c r="V469" s="154"/>
      <c r="W469" s="154"/>
      <c r="X469" s="154"/>
      <c r="Y469" s="154"/>
      <c r="Z469" s="154"/>
      <c r="AA469" s="154"/>
      <c r="AB469" s="154"/>
      <c r="AC469" s="154">
        <f>SUM(AC470+AC471)</f>
        <v>463705</v>
      </c>
      <c r="AD469" s="154">
        <f aca="true" t="shared" si="169" ref="AD469:AK469">SUM(AD470+AD471)</f>
        <v>463705</v>
      </c>
      <c r="AE469" s="154">
        <f t="shared" si="169"/>
        <v>0</v>
      </c>
      <c r="AF469" s="154">
        <f t="shared" si="169"/>
        <v>0</v>
      </c>
      <c r="AG469" s="154">
        <f t="shared" si="169"/>
        <v>0</v>
      </c>
      <c r="AH469" s="154">
        <f t="shared" si="169"/>
        <v>0</v>
      </c>
      <c r="AI469" s="154">
        <f t="shared" si="169"/>
        <v>0</v>
      </c>
      <c r="AJ469" s="154">
        <f t="shared" si="169"/>
        <v>0</v>
      </c>
      <c r="AK469" s="154">
        <f t="shared" si="169"/>
        <v>463705</v>
      </c>
      <c r="AL469" s="154">
        <f>SUM(AL470+AL471)</f>
        <v>463705</v>
      </c>
      <c r="AM469" s="154">
        <f>SUM(AM470+AM471)</f>
        <v>0</v>
      </c>
      <c r="AN469" s="154">
        <f>SUM(AN470+AN471)</f>
        <v>0</v>
      </c>
      <c r="AO469" s="156"/>
    </row>
    <row r="470" spans="1:42" s="114" customFormat="1" ht="20.25" customHeight="1" hidden="1">
      <c r="A470" s="111"/>
      <c r="B470" s="180" t="s">
        <v>133</v>
      </c>
      <c r="C470" s="181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3"/>
      <c r="P470" s="115"/>
      <c r="Q470" s="115"/>
      <c r="R470" s="115"/>
      <c r="S470" s="115"/>
      <c r="T470" s="115"/>
      <c r="U470" s="112"/>
      <c r="V470" s="112"/>
      <c r="W470" s="112"/>
      <c r="X470" s="112"/>
      <c r="Y470" s="113"/>
      <c r="Z470" s="115"/>
      <c r="AA470" s="115"/>
      <c r="AB470" s="115"/>
      <c r="AC470" s="112">
        <v>313705</v>
      </c>
      <c r="AD470" s="112">
        <v>313705</v>
      </c>
      <c r="AE470" s="112"/>
      <c r="AF470" s="112"/>
      <c r="AG470" s="112"/>
      <c r="AH470" s="112"/>
      <c r="AI470" s="112"/>
      <c r="AJ470" s="112"/>
      <c r="AK470" s="112">
        <f>SUM(AC470-AI470+AJ470)</f>
        <v>313705</v>
      </c>
      <c r="AL470" s="112">
        <v>313705</v>
      </c>
      <c r="AM470" s="112"/>
      <c r="AN470" s="112"/>
      <c r="AO470" s="116"/>
      <c r="AP470" s="172">
        <f>SUM(AK470)</f>
        <v>313705</v>
      </c>
    </row>
    <row r="471" spans="1:43" s="114" customFormat="1" ht="20.25" customHeight="1" hidden="1">
      <c r="A471" s="111"/>
      <c r="B471" s="180" t="s">
        <v>134</v>
      </c>
      <c r="C471" s="181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3"/>
      <c r="P471" s="115"/>
      <c r="Q471" s="115"/>
      <c r="R471" s="115"/>
      <c r="S471" s="115"/>
      <c r="T471" s="115"/>
      <c r="U471" s="112"/>
      <c r="V471" s="112"/>
      <c r="W471" s="112"/>
      <c r="X471" s="112"/>
      <c r="Y471" s="113"/>
      <c r="Z471" s="115"/>
      <c r="AA471" s="115"/>
      <c r="AB471" s="115"/>
      <c r="AC471" s="112">
        <v>150000</v>
      </c>
      <c r="AD471" s="112">
        <v>150000</v>
      </c>
      <c r="AE471" s="112"/>
      <c r="AF471" s="112"/>
      <c r="AG471" s="112"/>
      <c r="AH471" s="112"/>
      <c r="AI471" s="112"/>
      <c r="AJ471" s="112"/>
      <c r="AK471" s="112">
        <f>SUM(AC471-AI471+AJ471)</f>
        <v>150000</v>
      </c>
      <c r="AL471" s="112">
        <v>150000</v>
      </c>
      <c r="AM471" s="112"/>
      <c r="AN471" s="112"/>
      <c r="AO471" s="116"/>
      <c r="AQ471" s="172">
        <f>SUM(AK471)</f>
        <v>150000</v>
      </c>
    </row>
    <row r="472" spans="1:44" s="155" customFormat="1" ht="20.25" customHeight="1" hidden="1">
      <c r="A472" s="153"/>
      <c r="B472" s="176" t="s">
        <v>135</v>
      </c>
      <c r="C472" s="177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P472" s="154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  <c r="AA472" s="154"/>
      <c r="AB472" s="154"/>
      <c r="AC472" s="154">
        <v>424218</v>
      </c>
      <c r="AD472" s="154">
        <v>424218</v>
      </c>
      <c r="AE472" s="154"/>
      <c r="AF472" s="154"/>
      <c r="AG472" s="154"/>
      <c r="AH472" s="154"/>
      <c r="AI472" s="154"/>
      <c r="AJ472" s="154"/>
      <c r="AK472" s="154">
        <f>SUM(AC472-AI472+AJ472)</f>
        <v>424218</v>
      </c>
      <c r="AL472" s="154">
        <v>424218</v>
      </c>
      <c r="AM472" s="154"/>
      <c r="AN472" s="154"/>
      <c r="AO472" s="156"/>
      <c r="AR472" s="173">
        <f>SUM(AK472)</f>
        <v>424218</v>
      </c>
    </row>
    <row r="473" spans="1:45" s="155" customFormat="1" ht="20.25" customHeight="1" hidden="1">
      <c r="A473" s="153"/>
      <c r="B473" s="176" t="s">
        <v>136</v>
      </c>
      <c r="C473" s="177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P473" s="154"/>
      <c r="Q473" s="154"/>
      <c r="R473" s="154"/>
      <c r="S473" s="154"/>
      <c r="T473" s="154"/>
      <c r="U473" s="154"/>
      <c r="V473" s="154"/>
      <c r="W473" s="154"/>
      <c r="X473" s="154"/>
      <c r="Y473" s="154"/>
      <c r="Z473" s="154"/>
      <c r="AA473" s="154"/>
      <c r="AB473" s="154"/>
      <c r="AC473" s="154">
        <v>2786385</v>
      </c>
      <c r="AD473" s="154">
        <v>2786385</v>
      </c>
      <c r="AE473" s="154"/>
      <c r="AF473" s="154"/>
      <c r="AG473" s="154"/>
      <c r="AH473" s="154"/>
      <c r="AI473" s="154"/>
      <c r="AJ473" s="154"/>
      <c r="AK473" s="154">
        <f>SUM(AC473-AI473+AJ473)</f>
        <v>2786385</v>
      </c>
      <c r="AL473" s="154">
        <v>2786385</v>
      </c>
      <c r="AM473" s="154"/>
      <c r="AN473" s="154"/>
      <c r="AO473" s="156"/>
      <c r="AS473" s="173">
        <f>SUM(AK473)</f>
        <v>2786385</v>
      </c>
    </row>
    <row r="474" spans="1:46" s="155" customFormat="1" ht="38.25" customHeight="1" hidden="1">
      <c r="A474" s="153"/>
      <c r="B474" s="176" t="s">
        <v>137</v>
      </c>
      <c r="C474" s="177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  <c r="AA474" s="154"/>
      <c r="AB474" s="154"/>
      <c r="AC474" s="154"/>
      <c r="AD474" s="154"/>
      <c r="AE474" s="154"/>
      <c r="AF474" s="154"/>
      <c r="AG474" s="154"/>
      <c r="AH474" s="154"/>
      <c r="AI474" s="154"/>
      <c r="AJ474" s="154"/>
      <c r="AK474" s="154">
        <f>SUM(AC474-AI474+AJ474)</f>
        <v>0</v>
      </c>
      <c r="AL474" s="154"/>
      <c r="AM474" s="154"/>
      <c r="AN474" s="154"/>
      <c r="AO474" s="156"/>
      <c r="AT474" s="173">
        <f>SUM(AK474)</f>
        <v>0</v>
      </c>
    </row>
    <row r="475" spans="1:47" s="155" customFormat="1" ht="20.25" customHeight="1" hidden="1">
      <c r="A475" s="153"/>
      <c r="B475" s="176" t="s">
        <v>138</v>
      </c>
      <c r="C475" s="177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4"/>
      <c r="AF475" s="154"/>
      <c r="AG475" s="154"/>
      <c r="AH475" s="154"/>
      <c r="AI475" s="154"/>
      <c r="AJ475" s="154"/>
      <c r="AK475" s="154">
        <f>SUM(AC475-AI475+AJ475)</f>
        <v>0</v>
      </c>
      <c r="AL475" s="154"/>
      <c r="AM475" s="154"/>
      <c r="AN475" s="154"/>
      <c r="AO475" s="156"/>
      <c r="AU475" s="173">
        <f>SUM(AK475)</f>
        <v>0</v>
      </c>
    </row>
    <row r="476" spans="1:48" s="155" customFormat="1" ht="20.25" customHeight="1" hidden="1">
      <c r="A476" s="153"/>
      <c r="B476" s="176" t="s">
        <v>139</v>
      </c>
      <c r="C476" s="177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4"/>
      <c r="AF476" s="154"/>
      <c r="AG476" s="154"/>
      <c r="AH476" s="154"/>
      <c r="AI476" s="154"/>
      <c r="AJ476" s="154"/>
      <c r="AK476" s="154">
        <f>SUM(AC476-AI476+AJ476)</f>
        <v>0</v>
      </c>
      <c r="AL476" s="154"/>
      <c r="AM476" s="154"/>
      <c r="AN476" s="154"/>
      <c r="AO476" s="156"/>
      <c r="AV476" s="173">
        <f>SUM(AK476)</f>
        <v>0</v>
      </c>
    </row>
    <row r="477" spans="1:49" s="151" customFormat="1" ht="20.25" customHeight="1" hidden="1">
      <c r="A477" s="149"/>
      <c r="B477" s="178" t="s">
        <v>140</v>
      </c>
      <c r="C477" s="179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>
        <f>SUM(AC478+AC480)</f>
        <v>0</v>
      </c>
      <c r="AD477" s="150">
        <f aca="true" t="shared" si="170" ref="AD477:AK477">SUM(AD478+AD480)</f>
        <v>0</v>
      </c>
      <c r="AE477" s="150">
        <f t="shared" si="170"/>
        <v>0</v>
      </c>
      <c r="AF477" s="150">
        <f t="shared" si="170"/>
        <v>0</v>
      </c>
      <c r="AG477" s="150">
        <f t="shared" si="170"/>
        <v>0</v>
      </c>
      <c r="AH477" s="150">
        <f t="shared" si="170"/>
        <v>0</v>
      </c>
      <c r="AI477" s="150">
        <f t="shared" si="170"/>
        <v>0</v>
      </c>
      <c r="AJ477" s="150">
        <f t="shared" si="170"/>
        <v>0</v>
      </c>
      <c r="AK477" s="150">
        <f t="shared" si="170"/>
        <v>0</v>
      </c>
      <c r="AL477" s="150">
        <f>SUM(AL478+AL480)</f>
        <v>0</v>
      </c>
      <c r="AM477" s="150">
        <f>SUM(AM478+AM480)</f>
        <v>0</v>
      </c>
      <c r="AN477" s="150">
        <f>SUM(AN478+AN480)</f>
        <v>0</v>
      </c>
      <c r="AO477" s="152"/>
      <c r="AW477" s="174">
        <f>SUM(AK477)</f>
        <v>0</v>
      </c>
    </row>
    <row r="478" spans="1:50" s="155" customFormat="1" ht="20.25" customHeight="1" hidden="1">
      <c r="A478" s="153"/>
      <c r="B478" s="176" t="s">
        <v>141</v>
      </c>
      <c r="C478" s="177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  <c r="AA478" s="154"/>
      <c r="AB478" s="154"/>
      <c r="AC478" s="154"/>
      <c r="AD478" s="154"/>
      <c r="AE478" s="154"/>
      <c r="AF478" s="154"/>
      <c r="AG478" s="154"/>
      <c r="AH478" s="154"/>
      <c r="AI478" s="154"/>
      <c r="AJ478" s="154"/>
      <c r="AK478" s="154">
        <f>SUM(AC478-AI478+AJ478)</f>
        <v>0</v>
      </c>
      <c r="AL478" s="154"/>
      <c r="AM478" s="154"/>
      <c r="AN478" s="154"/>
      <c r="AO478" s="156"/>
      <c r="AX478" s="173">
        <f>SUM(AK478)</f>
        <v>0</v>
      </c>
    </row>
    <row r="479" spans="1:51" s="114" customFormat="1" ht="48.75" customHeight="1" hidden="1">
      <c r="A479" s="111"/>
      <c r="B479" s="180" t="s">
        <v>142</v>
      </c>
      <c r="C479" s="181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3"/>
      <c r="P479" s="115"/>
      <c r="Q479" s="115"/>
      <c r="R479" s="115"/>
      <c r="S479" s="115"/>
      <c r="T479" s="115"/>
      <c r="U479" s="112"/>
      <c r="V479" s="112"/>
      <c r="W479" s="112"/>
      <c r="X479" s="112"/>
      <c r="Y479" s="113"/>
      <c r="Z479" s="115"/>
      <c r="AA479" s="115"/>
      <c r="AB479" s="115"/>
      <c r="AC479" s="112"/>
      <c r="AD479" s="112"/>
      <c r="AE479" s="112"/>
      <c r="AF479" s="112"/>
      <c r="AG479" s="112"/>
      <c r="AH479" s="112"/>
      <c r="AI479" s="112"/>
      <c r="AJ479" s="112"/>
      <c r="AK479" s="112">
        <f>SUM(AC479-AI479+AJ479)</f>
        <v>0</v>
      </c>
      <c r="AL479" s="112"/>
      <c r="AM479" s="112"/>
      <c r="AN479" s="112"/>
      <c r="AO479" s="116"/>
      <c r="AY479" s="172">
        <f>SUM(AK479)</f>
        <v>0</v>
      </c>
    </row>
    <row r="480" spans="1:41" s="155" customFormat="1" ht="48.75" customHeight="1" hidden="1">
      <c r="A480" s="153"/>
      <c r="B480" s="176" t="s">
        <v>143</v>
      </c>
      <c r="C480" s="177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4"/>
      <c r="AF480" s="154"/>
      <c r="AG480" s="154"/>
      <c r="AH480" s="154"/>
      <c r="AI480" s="154"/>
      <c r="AJ480" s="154"/>
      <c r="AK480" s="154">
        <f>SUM(AC480-AI480+AJ480)</f>
        <v>0</v>
      </c>
      <c r="AL480" s="154"/>
      <c r="AM480" s="154"/>
      <c r="AN480" s="154"/>
      <c r="AO480" s="156"/>
    </row>
    <row r="481" spans="1:41" s="56" customFormat="1" ht="37.5" customHeight="1" hidden="1">
      <c r="A481" s="50"/>
      <c r="B481" s="127" t="s">
        <v>144</v>
      </c>
      <c r="C481" s="157" t="s">
        <v>145</v>
      </c>
      <c r="D481" s="130">
        <f>SUM(D482:D494)</f>
        <v>0</v>
      </c>
      <c r="E481" s="130">
        <f>SUM(E482:E494)</f>
        <v>0</v>
      </c>
      <c r="F481" s="130">
        <f>SUM(F482:F494)</f>
        <v>0</v>
      </c>
      <c r="G481" s="130">
        <f>SUM(G482:G494)</f>
        <v>0</v>
      </c>
      <c r="H481" s="130">
        <f>SUM(H482:H494)</f>
        <v>0</v>
      </c>
      <c r="I481" s="130"/>
      <c r="J481" s="130"/>
      <c r="K481" s="130"/>
      <c r="L481" s="130"/>
      <c r="M481" s="130"/>
      <c r="N481" s="130">
        <f aca="true" t="shared" si="171" ref="N481:AB481">SUM(N482:N494)</f>
        <v>0</v>
      </c>
      <c r="O481" s="130">
        <f t="shared" si="171"/>
        <v>0</v>
      </c>
      <c r="P481" s="130">
        <f t="shared" si="171"/>
        <v>0</v>
      </c>
      <c r="Q481" s="130">
        <f t="shared" si="171"/>
        <v>0</v>
      </c>
      <c r="R481" s="130">
        <f t="shared" si="171"/>
        <v>0</v>
      </c>
      <c r="S481" s="130">
        <f t="shared" si="171"/>
        <v>0</v>
      </c>
      <c r="T481" s="130">
        <f t="shared" si="171"/>
        <v>0</v>
      </c>
      <c r="U481" s="130">
        <f t="shared" si="171"/>
        <v>0</v>
      </c>
      <c r="V481" s="130">
        <f t="shared" si="171"/>
        <v>0</v>
      </c>
      <c r="W481" s="130">
        <f t="shared" si="171"/>
        <v>0</v>
      </c>
      <c r="X481" s="130">
        <f t="shared" si="171"/>
        <v>0</v>
      </c>
      <c r="Y481" s="129">
        <f t="shared" si="171"/>
        <v>0</v>
      </c>
      <c r="Z481" s="129">
        <f t="shared" si="171"/>
        <v>0</v>
      </c>
      <c r="AA481" s="130">
        <f t="shared" si="171"/>
        <v>0</v>
      </c>
      <c r="AB481" s="130">
        <f t="shared" si="171"/>
        <v>0</v>
      </c>
      <c r="AC481" s="130">
        <f>SUM(AC482+AC491)</f>
        <v>20000</v>
      </c>
      <c r="AD481" s="130">
        <f aca="true" t="shared" si="172" ref="AD481:AK481">SUM(AD482+AD491)</f>
        <v>20000</v>
      </c>
      <c r="AE481" s="130">
        <f t="shared" si="172"/>
        <v>0</v>
      </c>
      <c r="AF481" s="130">
        <f t="shared" si="172"/>
        <v>0</v>
      </c>
      <c r="AG481" s="130">
        <f t="shared" si="172"/>
        <v>0</v>
      </c>
      <c r="AH481" s="130">
        <f t="shared" si="172"/>
        <v>0</v>
      </c>
      <c r="AI481" s="130">
        <f t="shared" si="172"/>
        <v>0</v>
      </c>
      <c r="AJ481" s="130">
        <f t="shared" si="172"/>
        <v>0</v>
      </c>
      <c r="AK481" s="130">
        <f t="shared" si="172"/>
        <v>20000</v>
      </c>
      <c r="AL481" s="130">
        <f>SUM(AL482+AL491)</f>
        <v>20000</v>
      </c>
      <c r="AM481" s="130">
        <f>SUM(AM482+AM491)</f>
        <v>0</v>
      </c>
      <c r="AN481" s="130">
        <f>SUM(AN482+AN491)</f>
        <v>0</v>
      </c>
      <c r="AO481" s="55"/>
    </row>
    <row r="482" spans="1:41" s="121" customFormat="1" ht="17.25" customHeight="1" hidden="1">
      <c r="A482" s="117"/>
      <c r="B482" s="182" t="s">
        <v>131</v>
      </c>
      <c r="C482" s="183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9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>
        <f>SUM(AC483+AC486+AC487+AC488+AC489+AC490)</f>
        <v>20000</v>
      </c>
      <c r="AD482" s="118">
        <f aca="true" t="shared" si="173" ref="AD482:AK482">SUM(AD483+AD486+AD487+AD488+AD489+AD490)</f>
        <v>20000</v>
      </c>
      <c r="AE482" s="118">
        <f t="shared" si="173"/>
        <v>0</v>
      </c>
      <c r="AF482" s="118">
        <f t="shared" si="173"/>
        <v>0</v>
      </c>
      <c r="AG482" s="118">
        <f t="shared" si="173"/>
        <v>0</v>
      </c>
      <c r="AH482" s="118">
        <f t="shared" si="173"/>
        <v>0</v>
      </c>
      <c r="AI482" s="118">
        <f t="shared" si="173"/>
        <v>0</v>
      </c>
      <c r="AJ482" s="118">
        <f t="shared" si="173"/>
        <v>0</v>
      </c>
      <c r="AK482" s="118">
        <f t="shared" si="173"/>
        <v>20000</v>
      </c>
      <c r="AL482" s="118">
        <f>SUM(AL483+AL486+AL487+AL488+AL489+AL490)</f>
        <v>20000</v>
      </c>
      <c r="AM482" s="118">
        <f>SUM(AM483+AM486+AM487+AM488+AM489+AM490)</f>
        <v>0</v>
      </c>
      <c r="AN482" s="118">
        <f>SUM(AN483+AN486+AN487+AN488+AN489+AN490)</f>
        <v>0</v>
      </c>
      <c r="AO482" s="120">
        <f>SUM(AK482)</f>
        <v>20000</v>
      </c>
    </row>
    <row r="483" spans="1:41" s="155" customFormat="1" ht="20.25" customHeight="1" hidden="1">
      <c r="A483" s="153"/>
      <c r="B483" s="176" t="s">
        <v>132</v>
      </c>
      <c r="C483" s="18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P483" s="154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  <c r="AA483" s="154"/>
      <c r="AB483" s="154"/>
      <c r="AC483" s="154">
        <f>SUM(AC484+AC485)</f>
        <v>0</v>
      </c>
      <c r="AD483" s="154">
        <f aca="true" t="shared" si="174" ref="AD483:AK483">SUM(AD484+AD485)</f>
        <v>0</v>
      </c>
      <c r="AE483" s="154">
        <f t="shared" si="174"/>
        <v>0</v>
      </c>
      <c r="AF483" s="154">
        <f t="shared" si="174"/>
        <v>0</v>
      </c>
      <c r="AG483" s="154">
        <f t="shared" si="174"/>
        <v>0</v>
      </c>
      <c r="AH483" s="154">
        <f t="shared" si="174"/>
        <v>0</v>
      </c>
      <c r="AI483" s="154">
        <f t="shared" si="174"/>
        <v>0</v>
      </c>
      <c r="AJ483" s="154">
        <f t="shared" si="174"/>
        <v>0</v>
      </c>
      <c r="AK483" s="154">
        <f t="shared" si="174"/>
        <v>0</v>
      </c>
      <c r="AL483" s="154">
        <f>SUM(AL484+AL485)</f>
        <v>0</v>
      </c>
      <c r="AM483" s="154">
        <f>SUM(AM484+AM485)</f>
        <v>0</v>
      </c>
      <c r="AN483" s="154">
        <f>SUM(AN484+AN485)</f>
        <v>0</v>
      </c>
      <c r="AO483" s="156"/>
    </row>
    <row r="484" spans="1:42" s="114" customFormat="1" ht="20.25" customHeight="1" hidden="1">
      <c r="A484" s="111"/>
      <c r="B484" s="180" t="s">
        <v>133</v>
      </c>
      <c r="C484" s="181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3"/>
      <c r="P484" s="115"/>
      <c r="Q484" s="115"/>
      <c r="R484" s="115"/>
      <c r="S484" s="115"/>
      <c r="T484" s="115"/>
      <c r="U484" s="112"/>
      <c r="V484" s="112"/>
      <c r="W484" s="112"/>
      <c r="X484" s="112"/>
      <c r="Y484" s="113"/>
      <c r="Z484" s="115"/>
      <c r="AA484" s="115"/>
      <c r="AB484" s="115"/>
      <c r="AC484" s="112"/>
      <c r="AD484" s="112"/>
      <c r="AE484" s="112"/>
      <c r="AF484" s="112"/>
      <c r="AG484" s="112"/>
      <c r="AH484" s="112"/>
      <c r="AI484" s="112"/>
      <c r="AJ484" s="112"/>
      <c r="AK484" s="112">
        <f>SUM(AC484-AI484+AJ484)</f>
        <v>0</v>
      </c>
      <c r="AL484" s="112"/>
      <c r="AM484" s="112"/>
      <c r="AN484" s="112"/>
      <c r="AO484" s="116"/>
      <c r="AP484" s="172">
        <f>SUM(AK484)</f>
        <v>0</v>
      </c>
    </row>
    <row r="485" spans="1:43" s="114" customFormat="1" ht="20.25" customHeight="1" hidden="1">
      <c r="A485" s="111"/>
      <c r="B485" s="180" t="s">
        <v>134</v>
      </c>
      <c r="C485" s="181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3"/>
      <c r="P485" s="115"/>
      <c r="Q485" s="115"/>
      <c r="R485" s="115"/>
      <c r="S485" s="115"/>
      <c r="T485" s="115"/>
      <c r="U485" s="112"/>
      <c r="V485" s="112"/>
      <c r="W485" s="112"/>
      <c r="X485" s="112"/>
      <c r="Y485" s="113"/>
      <c r="Z485" s="115"/>
      <c r="AA485" s="115"/>
      <c r="AB485" s="115"/>
      <c r="AC485" s="112"/>
      <c r="AD485" s="112"/>
      <c r="AE485" s="112"/>
      <c r="AF485" s="112"/>
      <c r="AG485" s="112"/>
      <c r="AH485" s="112"/>
      <c r="AI485" s="112"/>
      <c r="AJ485" s="112"/>
      <c r="AK485" s="112">
        <f>SUM(AC485-AI485+AJ485)</f>
        <v>0</v>
      </c>
      <c r="AL485" s="112"/>
      <c r="AM485" s="112"/>
      <c r="AN485" s="112"/>
      <c r="AO485" s="116"/>
      <c r="AQ485" s="172">
        <f>SUM(AK485)</f>
        <v>0</v>
      </c>
    </row>
    <row r="486" spans="1:44" s="155" customFormat="1" ht="20.25" customHeight="1" hidden="1">
      <c r="A486" s="153"/>
      <c r="B486" s="176" t="s">
        <v>135</v>
      </c>
      <c r="C486" s="177"/>
      <c r="D486" s="154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  <c r="P486" s="154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  <c r="AA486" s="154"/>
      <c r="AB486" s="154"/>
      <c r="AC486" s="154">
        <v>20000</v>
      </c>
      <c r="AD486" s="154">
        <v>20000</v>
      </c>
      <c r="AE486" s="154"/>
      <c r="AF486" s="154"/>
      <c r="AG486" s="154"/>
      <c r="AH486" s="154"/>
      <c r="AI486" s="154"/>
      <c r="AJ486" s="154"/>
      <c r="AK486" s="154">
        <f>SUM(AC486-AI486+AJ486)</f>
        <v>20000</v>
      </c>
      <c r="AL486" s="154">
        <v>20000</v>
      </c>
      <c r="AM486" s="154"/>
      <c r="AN486" s="154"/>
      <c r="AO486" s="156"/>
      <c r="AR486" s="173">
        <f>SUM(AK486)</f>
        <v>20000</v>
      </c>
    </row>
    <row r="487" spans="1:45" s="155" customFormat="1" ht="20.25" customHeight="1" hidden="1">
      <c r="A487" s="153"/>
      <c r="B487" s="176" t="s">
        <v>136</v>
      </c>
      <c r="C487" s="177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P487" s="154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  <c r="AA487" s="154"/>
      <c r="AB487" s="154"/>
      <c r="AC487" s="154"/>
      <c r="AD487" s="154"/>
      <c r="AE487" s="154"/>
      <c r="AF487" s="154"/>
      <c r="AG487" s="154"/>
      <c r="AH487" s="154"/>
      <c r="AI487" s="154"/>
      <c r="AJ487" s="154"/>
      <c r="AK487" s="154">
        <f>SUM(AC487-AI487+AJ487)</f>
        <v>0</v>
      </c>
      <c r="AL487" s="154"/>
      <c r="AM487" s="154"/>
      <c r="AN487" s="154"/>
      <c r="AO487" s="156"/>
      <c r="AS487" s="173">
        <f>SUM(AK487)</f>
        <v>0</v>
      </c>
    </row>
    <row r="488" spans="1:46" s="155" customFormat="1" ht="38.25" customHeight="1" hidden="1">
      <c r="A488" s="153"/>
      <c r="B488" s="176" t="s">
        <v>137</v>
      </c>
      <c r="C488" s="177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P488" s="154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  <c r="AA488" s="154"/>
      <c r="AB488" s="154"/>
      <c r="AC488" s="154"/>
      <c r="AD488" s="154"/>
      <c r="AE488" s="154"/>
      <c r="AF488" s="154"/>
      <c r="AG488" s="154"/>
      <c r="AH488" s="154"/>
      <c r="AI488" s="154"/>
      <c r="AJ488" s="154"/>
      <c r="AK488" s="154">
        <f>SUM(AC488-AI488+AJ488)</f>
        <v>0</v>
      </c>
      <c r="AL488" s="154"/>
      <c r="AM488" s="154"/>
      <c r="AN488" s="154"/>
      <c r="AO488" s="156"/>
      <c r="AT488" s="173">
        <f>SUM(AK488)</f>
        <v>0</v>
      </c>
    </row>
    <row r="489" spans="1:47" s="155" customFormat="1" ht="20.25" customHeight="1" hidden="1">
      <c r="A489" s="153"/>
      <c r="B489" s="176" t="s">
        <v>138</v>
      </c>
      <c r="C489" s="177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P489" s="154"/>
      <c r="Q489" s="154"/>
      <c r="R489" s="154"/>
      <c r="S489" s="154"/>
      <c r="T489" s="154"/>
      <c r="U489" s="154"/>
      <c r="V489" s="154"/>
      <c r="W489" s="154"/>
      <c r="X489" s="154"/>
      <c r="Y489" s="154"/>
      <c r="Z489" s="154"/>
      <c r="AA489" s="154"/>
      <c r="AB489" s="154"/>
      <c r="AC489" s="154"/>
      <c r="AD489" s="154"/>
      <c r="AE489" s="154"/>
      <c r="AF489" s="154"/>
      <c r="AG489" s="154"/>
      <c r="AH489" s="154"/>
      <c r="AI489" s="154"/>
      <c r="AJ489" s="154"/>
      <c r="AK489" s="154">
        <f>SUM(AC489-AI489+AJ489)</f>
        <v>0</v>
      </c>
      <c r="AL489" s="154"/>
      <c r="AM489" s="154"/>
      <c r="AN489" s="154"/>
      <c r="AO489" s="156"/>
      <c r="AU489" s="173">
        <f>SUM(AK489)</f>
        <v>0</v>
      </c>
    </row>
    <row r="490" spans="1:48" s="155" customFormat="1" ht="20.25" customHeight="1" hidden="1">
      <c r="A490" s="153"/>
      <c r="B490" s="176" t="s">
        <v>139</v>
      </c>
      <c r="C490" s="177"/>
      <c r="D490" s="154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  <c r="P490" s="154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  <c r="AA490" s="154"/>
      <c r="AB490" s="154"/>
      <c r="AC490" s="154"/>
      <c r="AD490" s="154"/>
      <c r="AE490" s="154"/>
      <c r="AF490" s="154"/>
      <c r="AG490" s="154"/>
      <c r="AH490" s="154"/>
      <c r="AI490" s="154"/>
      <c r="AJ490" s="154"/>
      <c r="AK490" s="154">
        <f>SUM(AC490-AI490+AJ490)</f>
        <v>0</v>
      </c>
      <c r="AL490" s="154"/>
      <c r="AM490" s="154"/>
      <c r="AN490" s="154"/>
      <c r="AO490" s="156"/>
      <c r="AV490" s="173">
        <f>SUM(AK490)</f>
        <v>0</v>
      </c>
    </row>
    <row r="491" spans="1:49" s="151" customFormat="1" ht="20.25" customHeight="1" hidden="1">
      <c r="A491" s="149"/>
      <c r="B491" s="178" t="s">
        <v>140</v>
      </c>
      <c r="C491" s="179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>
        <f>SUM(AC492+AC494)</f>
        <v>0</v>
      </c>
      <c r="AD491" s="150">
        <f aca="true" t="shared" si="175" ref="AD491:AK491">SUM(AD492+AD494)</f>
        <v>0</v>
      </c>
      <c r="AE491" s="150">
        <f t="shared" si="175"/>
        <v>0</v>
      </c>
      <c r="AF491" s="150">
        <f t="shared" si="175"/>
        <v>0</v>
      </c>
      <c r="AG491" s="150">
        <f t="shared" si="175"/>
        <v>0</v>
      </c>
      <c r="AH491" s="150">
        <f t="shared" si="175"/>
        <v>0</v>
      </c>
      <c r="AI491" s="150">
        <f t="shared" si="175"/>
        <v>0</v>
      </c>
      <c r="AJ491" s="150">
        <f t="shared" si="175"/>
        <v>0</v>
      </c>
      <c r="AK491" s="150">
        <f t="shared" si="175"/>
        <v>0</v>
      </c>
      <c r="AL491" s="150">
        <f>SUM(AL492+AL494)</f>
        <v>0</v>
      </c>
      <c r="AM491" s="150">
        <f>SUM(AM492+AM494)</f>
        <v>0</v>
      </c>
      <c r="AN491" s="150">
        <f>SUM(AN492+AN494)</f>
        <v>0</v>
      </c>
      <c r="AO491" s="152"/>
      <c r="AW491" s="174">
        <f>SUM(AK491)</f>
        <v>0</v>
      </c>
    </row>
    <row r="492" spans="1:50" s="155" customFormat="1" ht="20.25" customHeight="1" hidden="1">
      <c r="A492" s="153"/>
      <c r="B492" s="176" t="s">
        <v>141</v>
      </c>
      <c r="C492" s="177"/>
      <c r="D492" s="154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P492" s="154"/>
      <c r="Q492" s="154"/>
      <c r="R492" s="154"/>
      <c r="S492" s="154"/>
      <c r="T492" s="154"/>
      <c r="U492" s="154"/>
      <c r="V492" s="154"/>
      <c r="W492" s="154"/>
      <c r="X492" s="154"/>
      <c r="Y492" s="154"/>
      <c r="Z492" s="154"/>
      <c r="AA492" s="154"/>
      <c r="AB492" s="154"/>
      <c r="AC492" s="154"/>
      <c r="AD492" s="154"/>
      <c r="AE492" s="154"/>
      <c r="AF492" s="154"/>
      <c r="AG492" s="154"/>
      <c r="AH492" s="154"/>
      <c r="AI492" s="154"/>
      <c r="AJ492" s="154"/>
      <c r="AK492" s="154">
        <f>SUM(AC492-AI492+AJ492)</f>
        <v>0</v>
      </c>
      <c r="AL492" s="154"/>
      <c r="AM492" s="154"/>
      <c r="AN492" s="154"/>
      <c r="AO492" s="156"/>
      <c r="AX492" s="173">
        <f>SUM(AK492)</f>
        <v>0</v>
      </c>
    </row>
    <row r="493" spans="1:51" s="114" customFormat="1" ht="48.75" customHeight="1" hidden="1">
      <c r="A493" s="111"/>
      <c r="B493" s="180" t="s">
        <v>142</v>
      </c>
      <c r="C493" s="181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3"/>
      <c r="P493" s="115"/>
      <c r="Q493" s="115"/>
      <c r="R493" s="115"/>
      <c r="S493" s="115"/>
      <c r="T493" s="115"/>
      <c r="U493" s="112"/>
      <c r="V493" s="112"/>
      <c r="W493" s="112"/>
      <c r="X493" s="112"/>
      <c r="Y493" s="113"/>
      <c r="Z493" s="115"/>
      <c r="AA493" s="115"/>
      <c r="AB493" s="115"/>
      <c r="AC493" s="112"/>
      <c r="AD493" s="112"/>
      <c r="AE493" s="112"/>
      <c r="AF493" s="112"/>
      <c r="AG493" s="112"/>
      <c r="AH493" s="112"/>
      <c r="AI493" s="112"/>
      <c r="AJ493" s="112"/>
      <c r="AK493" s="112">
        <f>SUM(AC493-AI493+AJ493)</f>
        <v>0</v>
      </c>
      <c r="AL493" s="112"/>
      <c r="AM493" s="112"/>
      <c r="AN493" s="112"/>
      <c r="AO493" s="116"/>
      <c r="AY493" s="172">
        <f>SUM(AK493)</f>
        <v>0</v>
      </c>
    </row>
    <row r="494" spans="1:41" s="155" customFormat="1" ht="48.75" customHeight="1" hidden="1">
      <c r="A494" s="153"/>
      <c r="B494" s="176" t="s">
        <v>143</v>
      </c>
      <c r="C494" s="177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P494" s="154"/>
      <c r="Q494" s="154"/>
      <c r="R494" s="154"/>
      <c r="S494" s="154"/>
      <c r="T494" s="154"/>
      <c r="U494" s="154"/>
      <c r="V494" s="154"/>
      <c r="W494" s="154"/>
      <c r="X494" s="154"/>
      <c r="Y494" s="154"/>
      <c r="Z494" s="154"/>
      <c r="AA494" s="154"/>
      <c r="AB494" s="154"/>
      <c r="AC494" s="154"/>
      <c r="AD494" s="154"/>
      <c r="AE494" s="154"/>
      <c r="AF494" s="154"/>
      <c r="AG494" s="154"/>
      <c r="AH494" s="154"/>
      <c r="AI494" s="154"/>
      <c r="AJ494" s="154"/>
      <c r="AK494" s="154">
        <f>SUM(AC494-AI494+AJ494)</f>
        <v>0</v>
      </c>
      <c r="AL494" s="154"/>
      <c r="AM494" s="154"/>
      <c r="AN494" s="154"/>
      <c r="AO494" s="156"/>
    </row>
    <row r="495" spans="1:41" s="56" customFormat="1" ht="18.75" customHeight="1" hidden="1">
      <c r="A495" s="50"/>
      <c r="B495" s="127" t="s">
        <v>86</v>
      </c>
      <c r="C495" s="157" t="s">
        <v>6</v>
      </c>
      <c r="D495" s="130" t="e">
        <f>SUM(#REF!)</f>
        <v>#REF!</v>
      </c>
      <c r="E495" s="130" t="e">
        <f>SUM(#REF!)</f>
        <v>#REF!</v>
      </c>
      <c r="F495" s="130" t="e">
        <f>SUM(#REF!)</f>
        <v>#REF!</v>
      </c>
      <c r="G495" s="130">
        <f>SUM(G496:G537)</f>
        <v>0</v>
      </c>
      <c r="H495" s="130">
        <f>SUM(H496:H537)</f>
        <v>0</v>
      </c>
      <c r="I495" s="130"/>
      <c r="J495" s="130"/>
      <c r="K495" s="130"/>
      <c r="L495" s="130"/>
      <c r="M495" s="130"/>
      <c r="N495" s="129"/>
      <c r="O495" s="140"/>
      <c r="P495" s="129"/>
      <c r="Q495" s="129"/>
      <c r="R495" s="129"/>
      <c r="S495" s="129"/>
      <c r="T495" s="129"/>
      <c r="U495" s="130" t="e">
        <f>SUM(#REF!)</f>
        <v>#REF!</v>
      </c>
      <c r="V495" s="130"/>
      <c r="W495" s="130" t="e">
        <f>SUM(#REF!)</f>
        <v>#REF!</v>
      </c>
      <c r="X495" s="130" t="e">
        <f>SUM(#REF!)</f>
        <v>#REF!</v>
      </c>
      <c r="Y495" s="129"/>
      <c r="Z495" s="129"/>
      <c r="AA495" s="129"/>
      <c r="AB495" s="129"/>
      <c r="AC495" s="130">
        <f>SUM(AC496+AC505)</f>
        <v>495415</v>
      </c>
      <c r="AD495" s="130">
        <f aca="true" t="shared" si="176" ref="AD495:AK495">SUM(AD496+AD505)</f>
        <v>495415</v>
      </c>
      <c r="AE495" s="130">
        <f t="shared" si="176"/>
        <v>0</v>
      </c>
      <c r="AF495" s="130">
        <f t="shared" si="176"/>
        <v>0</v>
      </c>
      <c r="AG495" s="130">
        <f t="shared" si="176"/>
        <v>0</v>
      </c>
      <c r="AH495" s="130">
        <f t="shared" si="176"/>
        <v>0</v>
      </c>
      <c r="AI495" s="130">
        <f t="shared" si="176"/>
        <v>0</v>
      </c>
      <c r="AJ495" s="130">
        <f t="shared" si="176"/>
        <v>0</v>
      </c>
      <c r="AK495" s="130">
        <f t="shared" si="176"/>
        <v>495415</v>
      </c>
      <c r="AL495" s="130">
        <f>SUM(AL496+AL505)</f>
        <v>495415</v>
      </c>
      <c r="AM495" s="130">
        <f>SUM(AM496+AM505)</f>
        <v>0</v>
      </c>
      <c r="AN495" s="130">
        <f>SUM(AN496+AN505)</f>
        <v>0</v>
      </c>
      <c r="AO495" s="55"/>
    </row>
    <row r="496" spans="1:41" s="121" customFormat="1" ht="17.25" customHeight="1" hidden="1">
      <c r="A496" s="117"/>
      <c r="B496" s="182" t="s">
        <v>131</v>
      </c>
      <c r="C496" s="183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9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>
        <f>SUM(AC497+AC500+AC501+AC502+AC503+AC504)</f>
        <v>495415</v>
      </c>
      <c r="AD496" s="118">
        <f aca="true" t="shared" si="177" ref="AD496:AK496">SUM(AD497+AD500+AD501+AD502+AD503+AD504)</f>
        <v>495415</v>
      </c>
      <c r="AE496" s="118">
        <f t="shared" si="177"/>
        <v>0</v>
      </c>
      <c r="AF496" s="118">
        <f t="shared" si="177"/>
        <v>0</v>
      </c>
      <c r="AG496" s="118">
        <f t="shared" si="177"/>
        <v>0</v>
      </c>
      <c r="AH496" s="118">
        <f t="shared" si="177"/>
        <v>0</v>
      </c>
      <c r="AI496" s="118">
        <f t="shared" si="177"/>
        <v>0</v>
      </c>
      <c r="AJ496" s="118">
        <f t="shared" si="177"/>
        <v>0</v>
      </c>
      <c r="AK496" s="118">
        <f t="shared" si="177"/>
        <v>495415</v>
      </c>
      <c r="AL496" s="118">
        <f>SUM(AL497+AL500+AL501+AL502+AL503+AL504)</f>
        <v>495415</v>
      </c>
      <c r="AM496" s="118">
        <f>SUM(AM497+AM500+AM501+AM502+AM503+AM504)</f>
        <v>0</v>
      </c>
      <c r="AN496" s="118">
        <f>SUM(AN497+AN500+AN501+AN502+AN503+AN504)</f>
        <v>0</v>
      </c>
      <c r="AO496" s="120">
        <f>SUM(AK496)</f>
        <v>495415</v>
      </c>
    </row>
    <row r="497" spans="1:41" s="155" customFormat="1" ht="20.25" customHeight="1" hidden="1">
      <c r="A497" s="153"/>
      <c r="B497" s="176" t="s">
        <v>132</v>
      </c>
      <c r="C497" s="18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P497" s="154"/>
      <c r="Q497" s="154"/>
      <c r="R497" s="154"/>
      <c r="S497" s="154"/>
      <c r="T497" s="154"/>
      <c r="U497" s="154"/>
      <c r="V497" s="154"/>
      <c r="W497" s="154"/>
      <c r="X497" s="154"/>
      <c r="Y497" s="154"/>
      <c r="Z497" s="154"/>
      <c r="AA497" s="154"/>
      <c r="AB497" s="154"/>
      <c r="AC497" s="154">
        <f>SUM(AC498+AC499)</f>
        <v>493415</v>
      </c>
      <c r="AD497" s="154">
        <f aca="true" t="shared" si="178" ref="AD497:AK497">SUM(AD498+AD499)</f>
        <v>493415</v>
      </c>
      <c r="AE497" s="154">
        <f t="shared" si="178"/>
        <v>0</v>
      </c>
      <c r="AF497" s="154">
        <f t="shared" si="178"/>
        <v>0</v>
      </c>
      <c r="AG497" s="154">
        <f t="shared" si="178"/>
        <v>0</v>
      </c>
      <c r="AH497" s="154">
        <f t="shared" si="178"/>
        <v>0</v>
      </c>
      <c r="AI497" s="154">
        <f t="shared" si="178"/>
        <v>0</v>
      </c>
      <c r="AJ497" s="154">
        <f t="shared" si="178"/>
        <v>0</v>
      </c>
      <c r="AK497" s="154">
        <f t="shared" si="178"/>
        <v>493415</v>
      </c>
      <c r="AL497" s="154">
        <f>SUM(AL498+AL499)</f>
        <v>493415</v>
      </c>
      <c r="AM497" s="154">
        <f>SUM(AM498+AM499)</f>
        <v>0</v>
      </c>
      <c r="AN497" s="154">
        <f>SUM(AN498+AN499)</f>
        <v>0</v>
      </c>
      <c r="AO497" s="156"/>
    </row>
    <row r="498" spans="1:42" s="114" customFormat="1" ht="20.25" customHeight="1" hidden="1">
      <c r="A498" s="111"/>
      <c r="B498" s="180" t="s">
        <v>133</v>
      </c>
      <c r="C498" s="181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3"/>
      <c r="P498" s="115"/>
      <c r="Q498" s="115"/>
      <c r="R498" s="115"/>
      <c r="S498" s="115"/>
      <c r="T498" s="115"/>
      <c r="U498" s="112"/>
      <c r="V498" s="112"/>
      <c r="W498" s="112"/>
      <c r="X498" s="112"/>
      <c r="Y498" s="113"/>
      <c r="Z498" s="115"/>
      <c r="AA498" s="115"/>
      <c r="AB498" s="115"/>
      <c r="AC498" s="112">
        <v>403127</v>
      </c>
      <c r="AD498" s="112">
        <v>403127</v>
      </c>
      <c r="AE498" s="112"/>
      <c r="AF498" s="112"/>
      <c r="AG498" s="112"/>
      <c r="AH498" s="112"/>
      <c r="AI498" s="112"/>
      <c r="AJ498" s="112"/>
      <c r="AK498" s="112">
        <f>SUM(AC498-AI498+AJ498)</f>
        <v>403127</v>
      </c>
      <c r="AL498" s="112">
        <v>403127</v>
      </c>
      <c r="AM498" s="112"/>
      <c r="AN498" s="112"/>
      <c r="AO498" s="116"/>
      <c r="AP498" s="172">
        <f>SUM(AK498)</f>
        <v>403127</v>
      </c>
    </row>
    <row r="499" spans="1:43" s="114" customFormat="1" ht="20.25" customHeight="1" hidden="1">
      <c r="A499" s="111"/>
      <c r="B499" s="180" t="s">
        <v>134</v>
      </c>
      <c r="C499" s="181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3"/>
      <c r="P499" s="115"/>
      <c r="Q499" s="115"/>
      <c r="R499" s="115"/>
      <c r="S499" s="115"/>
      <c r="T499" s="115"/>
      <c r="U499" s="112"/>
      <c r="V499" s="112"/>
      <c r="W499" s="112"/>
      <c r="X499" s="112"/>
      <c r="Y499" s="113"/>
      <c r="Z499" s="115"/>
      <c r="AA499" s="115"/>
      <c r="AB499" s="115"/>
      <c r="AC499" s="112">
        <v>90288</v>
      </c>
      <c r="AD499" s="112">
        <v>90288</v>
      </c>
      <c r="AE499" s="112"/>
      <c r="AF499" s="112"/>
      <c r="AG499" s="112"/>
      <c r="AH499" s="112"/>
      <c r="AI499" s="112"/>
      <c r="AJ499" s="112"/>
      <c r="AK499" s="112">
        <f>SUM(AC499-AI499+AJ499)</f>
        <v>90288</v>
      </c>
      <c r="AL499" s="112">
        <v>90288</v>
      </c>
      <c r="AM499" s="112"/>
      <c r="AN499" s="112"/>
      <c r="AO499" s="116"/>
      <c r="AQ499" s="172">
        <f>SUM(AK499)</f>
        <v>90288</v>
      </c>
    </row>
    <row r="500" spans="1:44" s="155" customFormat="1" ht="20.25" customHeight="1" hidden="1">
      <c r="A500" s="153"/>
      <c r="B500" s="176" t="s">
        <v>135</v>
      </c>
      <c r="C500" s="177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P500" s="154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54"/>
      <c r="AF500" s="154"/>
      <c r="AG500" s="154"/>
      <c r="AH500" s="154"/>
      <c r="AI500" s="154"/>
      <c r="AJ500" s="154"/>
      <c r="AK500" s="154">
        <f>SUM(AC500-AI500+AJ500)</f>
        <v>0</v>
      </c>
      <c r="AL500" s="154"/>
      <c r="AM500" s="154"/>
      <c r="AN500" s="154"/>
      <c r="AO500" s="156"/>
      <c r="AR500" s="173">
        <f>SUM(AK500)</f>
        <v>0</v>
      </c>
    </row>
    <row r="501" spans="1:45" s="155" customFormat="1" ht="20.25" customHeight="1" hidden="1">
      <c r="A501" s="153"/>
      <c r="B501" s="176" t="s">
        <v>136</v>
      </c>
      <c r="C501" s="177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P501" s="154"/>
      <c r="Q501" s="154"/>
      <c r="R501" s="154"/>
      <c r="S501" s="154"/>
      <c r="T501" s="154"/>
      <c r="U501" s="154"/>
      <c r="V501" s="154"/>
      <c r="W501" s="154"/>
      <c r="X501" s="154"/>
      <c r="Y501" s="154"/>
      <c r="Z501" s="154"/>
      <c r="AA501" s="154"/>
      <c r="AB501" s="154"/>
      <c r="AC501" s="154">
        <v>2000</v>
      </c>
      <c r="AD501" s="154">
        <v>2000</v>
      </c>
      <c r="AE501" s="154"/>
      <c r="AF501" s="154"/>
      <c r="AG501" s="154"/>
      <c r="AH501" s="154"/>
      <c r="AI501" s="154"/>
      <c r="AJ501" s="154"/>
      <c r="AK501" s="154">
        <f>SUM(AC501-AI501+AJ501)</f>
        <v>2000</v>
      </c>
      <c r="AL501" s="154">
        <v>2000</v>
      </c>
      <c r="AM501" s="154"/>
      <c r="AN501" s="154"/>
      <c r="AO501" s="156"/>
      <c r="AS501" s="173">
        <f>SUM(AK501)</f>
        <v>2000</v>
      </c>
    </row>
    <row r="502" spans="1:46" s="155" customFormat="1" ht="38.25" customHeight="1" hidden="1">
      <c r="A502" s="153"/>
      <c r="B502" s="176" t="s">
        <v>137</v>
      </c>
      <c r="C502" s="177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P502" s="154"/>
      <c r="Q502" s="154"/>
      <c r="R502" s="154"/>
      <c r="S502" s="154"/>
      <c r="T502" s="154"/>
      <c r="U502" s="154"/>
      <c r="V502" s="154"/>
      <c r="W502" s="154"/>
      <c r="X502" s="154"/>
      <c r="Y502" s="154"/>
      <c r="Z502" s="154"/>
      <c r="AA502" s="154"/>
      <c r="AB502" s="154"/>
      <c r="AC502" s="154"/>
      <c r="AD502" s="154"/>
      <c r="AE502" s="154"/>
      <c r="AF502" s="154"/>
      <c r="AG502" s="154"/>
      <c r="AH502" s="154"/>
      <c r="AI502" s="154"/>
      <c r="AJ502" s="154"/>
      <c r="AK502" s="154">
        <f>SUM(AC502-AI502+AJ502)</f>
        <v>0</v>
      </c>
      <c r="AL502" s="154"/>
      <c r="AM502" s="154"/>
      <c r="AN502" s="154"/>
      <c r="AO502" s="156"/>
      <c r="AT502" s="173">
        <f>SUM(AK502)</f>
        <v>0</v>
      </c>
    </row>
    <row r="503" spans="1:47" s="155" customFormat="1" ht="20.25" customHeight="1" hidden="1">
      <c r="A503" s="153"/>
      <c r="B503" s="176" t="s">
        <v>138</v>
      </c>
      <c r="C503" s="177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P503" s="154"/>
      <c r="Q503" s="154"/>
      <c r="R503" s="154"/>
      <c r="S503" s="154"/>
      <c r="T503" s="154"/>
      <c r="U503" s="154"/>
      <c r="V503" s="154"/>
      <c r="W503" s="154"/>
      <c r="X503" s="154"/>
      <c r="Y503" s="154"/>
      <c r="Z503" s="154"/>
      <c r="AA503" s="154"/>
      <c r="AB503" s="154"/>
      <c r="AC503" s="154"/>
      <c r="AD503" s="154"/>
      <c r="AE503" s="154"/>
      <c r="AF503" s="154"/>
      <c r="AG503" s="154"/>
      <c r="AH503" s="154"/>
      <c r="AI503" s="154"/>
      <c r="AJ503" s="154"/>
      <c r="AK503" s="154">
        <f>SUM(AC503-AI503+AJ503)</f>
        <v>0</v>
      </c>
      <c r="AL503" s="154"/>
      <c r="AM503" s="154"/>
      <c r="AN503" s="154"/>
      <c r="AO503" s="156"/>
      <c r="AU503" s="173">
        <f>SUM(AK503)</f>
        <v>0</v>
      </c>
    </row>
    <row r="504" spans="1:48" s="155" customFormat="1" ht="20.25" customHeight="1" hidden="1">
      <c r="A504" s="153"/>
      <c r="B504" s="176" t="s">
        <v>139</v>
      </c>
      <c r="C504" s="177"/>
      <c r="D504" s="154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P504" s="154"/>
      <c r="Q504" s="154"/>
      <c r="R504" s="154"/>
      <c r="S504" s="154"/>
      <c r="T504" s="154"/>
      <c r="U504" s="154"/>
      <c r="V504" s="154"/>
      <c r="W504" s="154"/>
      <c r="X504" s="154"/>
      <c r="Y504" s="154"/>
      <c r="Z504" s="154"/>
      <c r="AA504" s="154"/>
      <c r="AB504" s="154"/>
      <c r="AC504" s="154"/>
      <c r="AD504" s="154"/>
      <c r="AE504" s="154"/>
      <c r="AF504" s="154"/>
      <c r="AG504" s="154"/>
      <c r="AH504" s="154"/>
      <c r="AI504" s="154"/>
      <c r="AJ504" s="154"/>
      <c r="AK504" s="154">
        <f>SUM(AC504-AI504+AJ504)</f>
        <v>0</v>
      </c>
      <c r="AL504" s="154"/>
      <c r="AM504" s="154"/>
      <c r="AN504" s="154"/>
      <c r="AO504" s="156"/>
      <c r="AV504" s="173">
        <f>SUM(AK504)</f>
        <v>0</v>
      </c>
    </row>
    <row r="505" spans="1:49" s="151" customFormat="1" ht="20.25" customHeight="1" hidden="1">
      <c r="A505" s="149"/>
      <c r="B505" s="178" t="s">
        <v>140</v>
      </c>
      <c r="C505" s="179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>
        <f>SUM(AC506+AC508)</f>
        <v>0</v>
      </c>
      <c r="AD505" s="150">
        <f aca="true" t="shared" si="179" ref="AD505:AK505">SUM(AD506+AD508)</f>
        <v>0</v>
      </c>
      <c r="AE505" s="150">
        <f t="shared" si="179"/>
        <v>0</v>
      </c>
      <c r="AF505" s="150">
        <f t="shared" si="179"/>
        <v>0</v>
      </c>
      <c r="AG505" s="150">
        <f t="shared" si="179"/>
        <v>0</v>
      </c>
      <c r="AH505" s="150">
        <f t="shared" si="179"/>
        <v>0</v>
      </c>
      <c r="AI505" s="150">
        <f t="shared" si="179"/>
        <v>0</v>
      </c>
      <c r="AJ505" s="150">
        <f t="shared" si="179"/>
        <v>0</v>
      </c>
      <c r="AK505" s="150">
        <f t="shared" si="179"/>
        <v>0</v>
      </c>
      <c r="AL505" s="150">
        <f>SUM(AL506+AL508)</f>
        <v>0</v>
      </c>
      <c r="AM505" s="150">
        <f>SUM(AM506+AM508)</f>
        <v>0</v>
      </c>
      <c r="AN505" s="150">
        <f>SUM(AN506+AN508)</f>
        <v>0</v>
      </c>
      <c r="AO505" s="152"/>
      <c r="AW505" s="174">
        <f>SUM(AK505)</f>
        <v>0</v>
      </c>
    </row>
    <row r="506" spans="1:50" s="155" customFormat="1" ht="20.25" customHeight="1" hidden="1">
      <c r="A506" s="153"/>
      <c r="B506" s="176" t="s">
        <v>141</v>
      </c>
      <c r="C506" s="177"/>
      <c r="D506" s="154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P506" s="154"/>
      <c r="Q506" s="154"/>
      <c r="R506" s="154"/>
      <c r="S506" s="154"/>
      <c r="T506" s="154"/>
      <c r="U506" s="154"/>
      <c r="V506" s="154"/>
      <c r="W506" s="154"/>
      <c r="X506" s="154"/>
      <c r="Y506" s="154"/>
      <c r="Z506" s="154"/>
      <c r="AA506" s="154"/>
      <c r="AB506" s="154"/>
      <c r="AC506" s="154"/>
      <c r="AD506" s="154"/>
      <c r="AE506" s="154"/>
      <c r="AF506" s="154"/>
      <c r="AG506" s="154"/>
      <c r="AH506" s="154"/>
      <c r="AI506" s="154"/>
      <c r="AJ506" s="154"/>
      <c r="AK506" s="154">
        <f>SUM(AC506-AI506+AJ506)</f>
        <v>0</v>
      </c>
      <c r="AL506" s="154"/>
      <c r="AM506" s="154"/>
      <c r="AN506" s="154"/>
      <c r="AO506" s="156"/>
      <c r="AX506" s="173">
        <f>SUM(AK506)</f>
        <v>0</v>
      </c>
    </row>
    <row r="507" spans="1:51" s="114" customFormat="1" ht="48.75" customHeight="1" hidden="1">
      <c r="A507" s="111"/>
      <c r="B507" s="180" t="s">
        <v>142</v>
      </c>
      <c r="C507" s="181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3"/>
      <c r="P507" s="115"/>
      <c r="Q507" s="115"/>
      <c r="R507" s="115"/>
      <c r="S507" s="115"/>
      <c r="T507" s="115"/>
      <c r="U507" s="112"/>
      <c r="V507" s="112"/>
      <c r="W507" s="112"/>
      <c r="X507" s="112"/>
      <c r="Y507" s="113"/>
      <c r="Z507" s="115"/>
      <c r="AA507" s="115"/>
      <c r="AB507" s="115"/>
      <c r="AC507" s="112"/>
      <c r="AD507" s="112"/>
      <c r="AE507" s="112"/>
      <c r="AF507" s="112"/>
      <c r="AG507" s="112"/>
      <c r="AH507" s="112"/>
      <c r="AI507" s="112"/>
      <c r="AJ507" s="112"/>
      <c r="AK507" s="112">
        <f>SUM(AC507-AI507+AJ507)</f>
        <v>0</v>
      </c>
      <c r="AL507" s="112"/>
      <c r="AM507" s="112"/>
      <c r="AN507" s="112"/>
      <c r="AO507" s="116"/>
      <c r="AY507" s="172">
        <f>SUM(AK507)</f>
        <v>0</v>
      </c>
    </row>
    <row r="508" spans="1:41" s="155" customFormat="1" ht="48.75" customHeight="1" hidden="1">
      <c r="A508" s="153"/>
      <c r="B508" s="176" t="s">
        <v>143</v>
      </c>
      <c r="C508" s="177"/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P508" s="154"/>
      <c r="Q508" s="154"/>
      <c r="R508" s="154"/>
      <c r="S508" s="154"/>
      <c r="T508" s="154"/>
      <c r="U508" s="154"/>
      <c r="V508" s="154"/>
      <c r="W508" s="154"/>
      <c r="X508" s="154"/>
      <c r="Y508" s="154"/>
      <c r="Z508" s="154"/>
      <c r="AA508" s="154"/>
      <c r="AB508" s="154"/>
      <c r="AC508" s="154"/>
      <c r="AD508" s="154"/>
      <c r="AE508" s="154"/>
      <c r="AF508" s="154"/>
      <c r="AG508" s="154"/>
      <c r="AH508" s="154"/>
      <c r="AI508" s="154"/>
      <c r="AJ508" s="154"/>
      <c r="AK508" s="154">
        <f>SUM(AC508-AI508+AJ508)</f>
        <v>0</v>
      </c>
      <c r="AL508" s="154"/>
      <c r="AM508" s="154"/>
      <c r="AN508" s="154"/>
      <c r="AO508" s="156"/>
    </row>
    <row r="509" spans="1:41" s="56" customFormat="1" ht="48.75" customHeight="1" hidden="1">
      <c r="A509" s="50"/>
      <c r="B509" s="127" t="s">
        <v>119</v>
      </c>
      <c r="C509" s="157" t="s">
        <v>146</v>
      </c>
      <c r="D509" s="130" t="e">
        <f>SUM(#REF!)</f>
        <v>#REF!</v>
      </c>
      <c r="E509" s="130" t="e">
        <f>SUM(#REF!)</f>
        <v>#REF!</v>
      </c>
      <c r="F509" s="130" t="e">
        <f>SUM(#REF!)</f>
        <v>#REF!</v>
      </c>
      <c r="G509" s="130">
        <f>SUM(G510:G551)</f>
        <v>0</v>
      </c>
      <c r="H509" s="130">
        <f>SUM(H510:H551)</f>
        <v>0</v>
      </c>
      <c r="I509" s="130"/>
      <c r="J509" s="130"/>
      <c r="K509" s="130"/>
      <c r="L509" s="130"/>
      <c r="M509" s="130"/>
      <c r="N509" s="129"/>
      <c r="O509" s="140"/>
      <c r="P509" s="129"/>
      <c r="Q509" s="129"/>
      <c r="R509" s="129"/>
      <c r="S509" s="129"/>
      <c r="T509" s="129"/>
      <c r="U509" s="130" t="e">
        <f>SUM(#REF!)</f>
        <v>#REF!</v>
      </c>
      <c r="V509" s="130"/>
      <c r="W509" s="130" t="e">
        <f>SUM(#REF!)</f>
        <v>#REF!</v>
      </c>
      <c r="X509" s="130" t="e">
        <f>SUM(#REF!)</f>
        <v>#REF!</v>
      </c>
      <c r="Y509" s="129"/>
      <c r="Z509" s="129"/>
      <c r="AA509" s="129"/>
      <c r="AB509" s="129"/>
      <c r="AC509" s="130">
        <f>SUM(AC510+AC519)</f>
        <v>20725</v>
      </c>
      <c r="AD509" s="130">
        <f aca="true" t="shared" si="180" ref="AD509:AK509">SUM(AD510+AD519)</f>
        <v>20725</v>
      </c>
      <c r="AE509" s="130">
        <f t="shared" si="180"/>
        <v>0</v>
      </c>
      <c r="AF509" s="130">
        <f t="shared" si="180"/>
        <v>0</v>
      </c>
      <c r="AG509" s="130">
        <f t="shared" si="180"/>
        <v>0</v>
      </c>
      <c r="AH509" s="130">
        <f t="shared" si="180"/>
        <v>0</v>
      </c>
      <c r="AI509" s="130">
        <f t="shared" si="180"/>
        <v>0</v>
      </c>
      <c r="AJ509" s="130">
        <f t="shared" si="180"/>
        <v>0</v>
      </c>
      <c r="AK509" s="130">
        <f t="shared" si="180"/>
        <v>20725</v>
      </c>
      <c r="AL509" s="130">
        <f>SUM(AL510+AL519)</f>
        <v>20725</v>
      </c>
      <c r="AM509" s="130">
        <f>SUM(AM510+AM519)</f>
        <v>0</v>
      </c>
      <c r="AN509" s="130">
        <f>SUM(AN510+AN519)</f>
        <v>0</v>
      </c>
      <c r="AO509" s="55"/>
    </row>
    <row r="510" spans="1:41" s="121" customFormat="1" ht="17.25" customHeight="1" hidden="1">
      <c r="A510" s="117"/>
      <c r="B510" s="182" t="s">
        <v>131</v>
      </c>
      <c r="C510" s="183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9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>
        <f>SUM(AC511+AC514+AC515+AC516+AC517+AC518)</f>
        <v>20725</v>
      </c>
      <c r="AD510" s="118">
        <f aca="true" t="shared" si="181" ref="AD510:AK510">SUM(AD511+AD514+AD515+AD516+AD517+AD518)</f>
        <v>20725</v>
      </c>
      <c r="AE510" s="118">
        <f t="shared" si="181"/>
        <v>0</v>
      </c>
      <c r="AF510" s="118">
        <f t="shared" si="181"/>
        <v>0</v>
      </c>
      <c r="AG510" s="118">
        <f t="shared" si="181"/>
        <v>0</v>
      </c>
      <c r="AH510" s="118">
        <f t="shared" si="181"/>
        <v>0</v>
      </c>
      <c r="AI510" s="118">
        <f t="shared" si="181"/>
        <v>0</v>
      </c>
      <c r="AJ510" s="118">
        <f t="shared" si="181"/>
        <v>0</v>
      </c>
      <c r="AK510" s="118">
        <f t="shared" si="181"/>
        <v>20725</v>
      </c>
      <c r="AL510" s="118">
        <f>SUM(AL511+AL514+AL515+AL516+AL517+AL518)</f>
        <v>20725</v>
      </c>
      <c r="AM510" s="118">
        <f>SUM(AM511+AM514+AM515+AM516+AM517+AM518)</f>
        <v>0</v>
      </c>
      <c r="AN510" s="118">
        <f>SUM(AN511+AN514+AN515+AN516+AN517+AN518)</f>
        <v>0</v>
      </c>
      <c r="AO510" s="120">
        <f>SUM(AK510)</f>
        <v>20725</v>
      </c>
    </row>
    <row r="511" spans="1:41" s="155" customFormat="1" ht="20.25" customHeight="1" hidden="1">
      <c r="A511" s="153"/>
      <c r="B511" s="176" t="s">
        <v>132</v>
      </c>
      <c r="C511" s="184"/>
      <c r="D511" s="154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  <c r="P511" s="154"/>
      <c r="Q511" s="154"/>
      <c r="R511" s="154"/>
      <c r="S511" s="154"/>
      <c r="T511" s="154"/>
      <c r="U511" s="154"/>
      <c r="V511" s="154"/>
      <c r="W511" s="154"/>
      <c r="X511" s="154"/>
      <c r="Y511" s="154"/>
      <c r="Z511" s="154"/>
      <c r="AA511" s="154"/>
      <c r="AB511" s="154"/>
      <c r="AC511" s="154">
        <f>SUM(AC512+AC513)</f>
        <v>20725</v>
      </c>
      <c r="AD511" s="154">
        <f aca="true" t="shared" si="182" ref="AD511:AK511">SUM(AD512+AD513)</f>
        <v>20725</v>
      </c>
      <c r="AE511" s="154">
        <f t="shared" si="182"/>
        <v>0</v>
      </c>
      <c r="AF511" s="154">
        <f t="shared" si="182"/>
        <v>0</v>
      </c>
      <c r="AG511" s="154">
        <f t="shared" si="182"/>
        <v>0</v>
      </c>
      <c r="AH511" s="154">
        <f t="shared" si="182"/>
        <v>0</v>
      </c>
      <c r="AI511" s="154">
        <f t="shared" si="182"/>
        <v>0</v>
      </c>
      <c r="AJ511" s="154">
        <f t="shared" si="182"/>
        <v>0</v>
      </c>
      <c r="AK511" s="154">
        <f t="shared" si="182"/>
        <v>20725</v>
      </c>
      <c r="AL511" s="154">
        <f>SUM(AL512+AL513)</f>
        <v>20725</v>
      </c>
      <c r="AM511" s="154">
        <f>SUM(AM512+AM513)</f>
        <v>0</v>
      </c>
      <c r="AN511" s="154">
        <f>SUM(AN512+AN513)</f>
        <v>0</v>
      </c>
      <c r="AO511" s="156"/>
    </row>
    <row r="512" spans="1:42" s="114" customFormat="1" ht="20.25" customHeight="1" hidden="1">
      <c r="A512" s="111"/>
      <c r="B512" s="180" t="s">
        <v>133</v>
      </c>
      <c r="C512" s="181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3"/>
      <c r="P512" s="115"/>
      <c r="Q512" s="115"/>
      <c r="R512" s="115"/>
      <c r="S512" s="115"/>
      <c r="T512" s="115"/>
      <c r="U512" s="112"/>
      <c r="V512" s="112"/>
      <c r="W512" s="112"/>
      <c r="X512" s="112"/>
      <c r="Y512" s="113"/>
      <c r="Z512" s="115"/>
      <c r="AA512" s="115"/>
      <c r="AB512" s="115"/>
      <c r="AC512" s="112">
        <v>16780</v>
      </c>
      <c r="AD512" s="112">
        <v>16780</v>
      </c>
      <c r="AE512" s="112"/>
      <c r="AF512" s="112"/>
      <c r="AG512" s="112"/>
      <c r="AH512" s="112"/>
      <c r="AI512" s="112"/>
      <c r="AJ512" s="112"/>
      <c r="AK512" s="112">
        <f>SUM(AC512-AI512+AJ512)</f>
        <v>16780</v>
      </c>
      <c r="AL512" s="112">
        <v>16780</v>
      </c>
      <c r="AM512" s="112"/>
      <c r="AN512" s="112"/>
      <c r="AO512" s="116"/>
      <c r="AP512" s="172">
        <f>SUM(AK512)</f>
        <v>16780</v>
      </c>
    </row>
    <row r="513" spans="1:43" s="114" customFormat="1" ht="20.25" customHeight="1" hidden="1">
      <c r="A513" s="111"/>
      <c r="B513" s="180" t="s">
        <v>134</v>
      </c>
      <c r="C513" s="181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3"/>
      <c r="P513" s="115"/>
      <c r="Q513" s="115"/>
      <c r="R513" s="115"/>
      <c r="S513" s="115"/>
      <c r="T513" s="115"/>
      <c r="U513" s="112"/>
      <c r="V513" s="112"/>
      <c r="W513" s="112"/>
      <c r="X513" s="112"/>
      <c r="Y513" s="113"/>
      <c r="Z513" s="115"/>
      <c r="AA513" s="115"/>
      <c r="AB513" s="115"/>
      <c r="AC513" s="112">
        <v>3945</v>
      </c>
      <c r="AD513" s="112">
        <v>3945</v>
      </c>
      <c r="AE513" s="112"/>
      <c r="AF513" s="112"/>
      <c r="AG513" s="112"/>
      <c r="AH513" s="112"/>
      <c r="AI513" s="112"/>
      <c r="AJ513" s="112"/>
      <c r="AK513" s="112">
        <f>SUM(AC513-AI513+AJ513)</f>
        <v>3945</v>
      </c>
      <c r="AL513" s="112">
        <v>3945</v>
      </c>
      <c r="AM513" s="112"/>
      <c r="AN513" s="112"/>
      <c r="AO513" s="116"/>
      <c r="AQ513" s="172">
        <f>SUM(AK513)</f>
        <v>3945</v>
      </c>
    </row>
    <row r="514" spans="1:44" s="155" customFormat="1" ht="20.25" customHeight="1" hidden="1">
      <c r="A514" s="153"/>
      <c r="B514" s="176" t="s">
        <v>135</v>
      </c>
      <c r="C514" s="177"/>
      <c r="D514" s="154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  <c r="P514" s="154"/>
      <c r="Q514" s="154"/>
      <c r="R514" s="154"/>
      <c r="S514" s="154"/>
      <c r="T514" s="154"/>
      <c r="U514" s="154"/>
      <c r="V514" s="154"/>
      <c r="W514" s="154"/>
      <c r="X514" s="154"/>
      <c r="Y514" s="154"/>
      <c r="Z514" s="154"/>
      <c r="AA514" s="154"/>
      <c r="AB514" s="154"/>
      <c r="AC514" s="154"/>
      <c r="AD514" s="154"/>
      <c r="AE514" s="154"/>
      <c r="AF514" s="154"/>
      <c r="AG514" s="154"/>
      <c r="AH514" s="154"/>
      <c r="AI514" s="154"/>
      <c r="AJ514" s="154"/>
      <c r="AK514" s="154">
        <f>SUM(AC514-AI514+AJ514)</f>
        <v>0</v>
      </c>
      <c r="AL514" s="154"/>
      <c r="AM514" s="154"/>
      <c r="AN514" s="154"/>
      <c r="AO514" s="156"/>
      <c r="AR514" s="173">
        <f>SUM(AK514)</f>
        <v>0</v>
      </c>
    </row>
    <row r="515" spans="1:45" s="155" customFormat="1" ht="20.25" customHeight="1" hidden="1">
      <c r="A515" s="153"/>
      <c r="B515" s="176" t="s">
        <v>136</v>
      </c>
      <c r="C515" s="177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P515" s="154"/>
      <c r="Q515" s="154"/>
      <c r="R515" s="154"/>
      <c r="S515" s="154"/>
      <c r="T515" s="154"/>
      <c r="U515" s="154"/>
      <c r="V515" s="154"/>
      <c r="W515" s="154"/>
      <c r="X515" s="154"/>
      <c r="Y515" s="154"/>
      <c r="Z515" s="154"/>
      <c r="AA515" s="154"/>
      <c r="AB515" s="154"/>
      <c r="AC515" s="154"/>
      <c r="AD515" s="154"/>
      <c r="AE515" s="154"/>
      <c r="AF515" s="154"/>
      <c r="AG515" s="154"/>
      <c r="AH515" s="154"/>
      <c r="AI515" s="154"/>
      <c r="AJ515" s="154"/>
      <c r="AK515" s="154">
        <f>SUM(AC515-AI515+AJ515)</f>
        <v>0</v>
      </c>
      <c r="AL515" s="154"/>
      <c r="AM515" s="154"/>
      <c r="AN515" s="154"/>
      <c r="AO515" s="156"/>
      <c r="AS515" s="173">
        <f>SUM(AK515)</f>
        <v>0</v>
      </c>
    </row>
    <row r="516" spans="1:46" s="155" customFormat="1" ht="38.25" customHeight="1" hidden="1">
      <c r="A516" s="153"/>
      <c r="B516" s="176" t="s">
        <v>137</v>
      </c>
      <c r="C516" s="177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P516" s="154"/>
      <c r="Q516" s="154"/>
      <c r="R516" s="154"/>
      <c r="S516" s="154"/>
      <c r="T516" s="154"/>
      <c r="U516" s="154"/>
      <c r="V516" s="154"/>
      <c r="W516" s="154"/>
      <c r="X516" s="154"/>
      <c r="Y516" s="154"/>
      <c r="Z516" s="154"/>
      <c r="AA516" s="154"/>
      <c r="AB516" s="154"/>
      <c r="AC516" s="154"/>
      <c r="AD516" s="154"/>
      <c r="AE516" s="154"/>
      <c r="AF516" s="154"/>
      <c r="AG516" s="154"/>
      <c r="AH516" s="154"/>
      <c r="AI516" s="154"/>
      <c r="AJ516" s="154"/>
      <c r="AK516" s="154">
        <f>SUM(AC516-AI516+AJ516)</f>
        <v>0</v>
      </c>
      <c r="AL516" s="154"/>
      <c r="AM516" s="154"/>
      <c r="AN516" s="154"/>
      <c r="AO516" s="156"/>
      <c r="AT516" s="173">
        <f>SUM(AK516)</f>
        <v>0</v>
      </c>
    </row>
    <row r="517" spans="1:47" s="155" customFormat="1" ht="20.25" customHeight="1" hidden="1">
      <c r="A517" s="153"/>
      <c r="B517" s="176" t="s">
        <v>138</v>
      </c>
      <c r="C517" s="177"/>
      <c r="D517" s="154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/>
      <c r="AF517" s="154"/>
      <c r="AG517" s="154"/>
      <c r="AH517" s="154"/>
      <c r="AI517" s="154"/>
      <c r="AJ517" s="154"/>
      <c r="AK517" s="154">
        <f>SUM(AC517-AI517+AJ517)</f>
        <v>0</v>
      </c>
      <c r="AL517" s="154"/>
      <c r="AM517" s="154"/>
      <c r="AN517" s="154"/>
      <c r="AO517" s="156"/>
      <c r="AU517" s="173">
        <f>SUM(AK517)</f>
        <v>0</v>
      </c>
    </row>
    <row r="518" spans="1:48" s="155" customFormat="1" ht="20.25" customHeight="1" hidden="1">
      <c r="A518" s="153"/>
      <c r="B518" s="176" t="s">
        <v>139</v>
      </c>
      <c r="C518" s="177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P518" s="154"/>
      <c r="Q518" s="154"/>
      <c r="R518" s="154"/>
      <c r="S518" s="154"/>
      <c r="T518" s="154"/>
      <c r="U518" s="154"/>
      <c r="V518" s="154"/>
      <c r="W518" s="154"/>
      <c r="X518" s="154"/>
      <c r="Y518" s="154"/>
      <c r="Z518" s="154"/>
      <c r="AA518" s="154"/>
      <c r="AB518" s="154"/>
      <c r="AC518" s="154"/>
      <c r="AD518" s="154"/>
      <c r="AE518" s="154"/>
      <c r="AF518" s="154"/>
      <c r="AG518" s="154"/>
      <c r="AH518" s="154"/>
      <c r="AI518" s="154"/>
      <c r="AJ518" s="154"/>
      <c r="AK518" s="154">
        <f>SUM(AC518-AI518+AJ518)</f>
        <v>0</v>
      </c>
      <c r="AL518" s="154"/>
      <c r="AM518" s="154"/>
      <c r="AN518" s="154"/>
      <c r="AO518" s="156"/>
      <c r="AV518" s="173">
        <f>SUM(AK518)</f>
        <v>0</v>
      </c>
    </row>
    <row r="519" spans="1:49" s="151" customFormat="1" ht="20.25" customHeight="1" hidden="1">
      <c r="A519" s="149"/>
      <c r="B519" s="178" t="s">
        <v>140</v>
      </c>
      <c r="C519" s="179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>
        <f>SUM(AC520+AC522)</f>
        <v>0</v>
      </c>
      <c r="AD519" s="150">
        <f aca="true" t="shared" si="183" ref="AD519:AK519">SUM(AD520+AD522)</f>
        <v>0</v>
      </c>
      <c r="AE519" s="150">
        <f t="shared" si="183"/>
        <v>0</v>
      </c>
      <c r="AF519" s="150">
        <f t="shared" si="183"/>
        <v>0</v>
      </c>
      <c r="AG519" s="150">
        <f t="shared" si="183"/>
        <v>0</v>
      </c>
      <c r="AH519" s="150">
        <f t="shared" si="183"/>
        <v>0</v>
      </c>
      <c r="AI519" s="150">
        <f t="shared" si="183"/>
        <v>0</v>
      </c>
      <c r="AJ519" s="150">
        <f t="shared" si="183"/>
        <v>0</v>
      </c>
      <c r="AK519" s="150">
        <f t="shared" si="183"/>
        <v>0</v>
      </c>
      <c r="AL519" s="150">
        <f>SUM(AL520+AL522)</f>
        <v>0</v>
      </c>
      <c r="AM519" s="150">
        <f>SUM(AM520+AM522)</f>
        <v>0</v>
      </c>
      <c r="AN519" s="150">
        <f>SUM(AN520+AN522)</f>
        <v>0</v>
      </c>
      <c r="AO519" s="152"/>
      <c r="AW519" s="174">
        <f>SUM(AK519)</f>
        <v>0</v>
      </c>
    </row>
    <row r="520" spans="1:50" s="155" customFormat="1" ht="20.25" customHeight="1" hidden="1">
      <c r="A520" s="153"/>
      <c r="B520" s="176" t="s">
        <v>141</v>
      </c>
      <c r="C520" s="177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P520" s="154"/>
      <c r="Q520" s="154"/>
      <c r="R520" s="154"/>
      <c r="S520" s="154"/>
      <c r="T520" s="154"/>
      <c r="U520" s="154"/>
      <c r="V520" s="154"/>
      <c r="W520" s="154"/>
      <c r="X520" s="154"/>
      <c r="Y520" s="154"/>
      <c r="Z520" s="154"/>
      <c r="AA520" s="154"/>
      <c r="AB520" s="154"/>
      <c r="AC520" s="154"/>
      <c r="AD520" s="154"/>
      <c r="AE520" s="154"/>
      <c r="AF520" s="154"/>
      <c r="AG520" s="154"/>
      <c r="AH520" s="154"/>
      <c r="AI520" s="154"/>
      <c r="AJ520" s="154"/>
      <c r="AK520" s="154">
        <f>SUM(AC520-AI520+AJ520)</f>
        <v>0</v>
      </c>
      <c r="AL520" s="154"/>
      <c r="AM520" s="154"/>
      <c r="AN520" s="154"/>
      <c r="AO520" s="156"/>
      <c r="AX520" s="173">
        <f>SUM(AK520)</f>
        <v>0</v>
      </c>
    </row>
    <row r="521" spans="1:51" s="114" customFormat="1" ht="48.75" customHeight="1" hidden="1">
      <c r="A521" s="111"/>
      <c r="B521" s="180" t="s">
        <v>142</v>
      </c>
      <c r="C521" s="181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3"/>
      <c r="P521" s="115"/>
      <c r="Q521" s="115"/>
      <c r="R521" s="115"/>
      <c r="S521" s="115"/>
      <c r="T521" s="115"/>
      <c r="U521" s="112"/>
      <c r="V521" s="112"/>
      <c r="W521" s="112"/>
      <c r="X521" s="112"/>
      <c r="Y521" s="113"/>
      <c r="Z521" s="115"/>
      <c r="AA521" s="115"/>
      <c r="AB521" s="115"/>
      <c r="AC521" s="112"/>
      <c r="AD521" s="112"/>
      <c r="AE521" s="112"/>
      <c r="AF521" s="112"/>
      <c r="AG521" s="112"/>
      <c r="AH521" s="112"/>
      <c r="AI521" s="112"/>
      <c r="AJ521" s="112"/>
      <c r="AK521" s="112">
        <f>SUM(AC521-AI521+AJ521)</f>
        <v>0</v>
      </c>
      <c r="AL521" s="112"/>
      <c r="AM521" s="112"/>
      <c r="AN521" s="112"/>
      <c r="AO521" s="116"/>
      <c r="AY521" s="172">
        <f>SUM(AK521)</f>
        <v>0</v>
      </c>
    </row>
    <row r="522" spans="1:41" s="155" customFormat="1" ht="48.75" customHeight="1" hidden="1">
      <c r="A522" s="153"/>
      <c r="B522" s="176" t="s">
        <v>143</v>
      </c>
      <c r="C522" s="177"/>
      <c r="D522" s="154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P522" s="154"/>
      <c r="Q522" s="154"/>
      <c r="R522" s="154"/>
      <c r="S522" s="154"/>
      <c r="T522" s="154"/>
      <c r="U522" s="154"/>
      <c r="V522" s="154"/>
      <c r="W522" s="154"/>
      <c r="X522" s="154"/>
      <c r="Y522" s="154"/>
      <c r="Z522" s="154"/>
      <c r="AA522" s="154"/>
      <c r="AB522" s="154"/>
      <c r="AC522" s="154"/>
      <c r="AD522" s="154"/>
      <c r="AE522" s="154"/>
      <c r="AF522" s="154"/>
      <c r="AG522" s="154"/>
      <c r="AH522" s="154"/>
      <c r="AI522" s="154"/>
      <c r="AJ522" s="154"/>
      <c r="AK522" s="154">
        <f>SUM(AC522-AI522+AJ522)</f>
        <v>0</v>
      </c>
      <c r="AL522" s="154"/>
      <c r="AM522" s="154"/>
      <c r="AN522" s="154"/>
      <c r="AO522" s="156"/>
    </row>
    <row r="523" spans="1:41" s="35" customFormat="1" ht="36.75" customHeight="1" hidden="1" thickBot="1">
      <c r="A523" s="48"/>
      <c r="B523" s="185" t="s">
        <v>87</v>
      </c>
      <c r="C523" s="186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 t="e">
        <f>SUM(N538+N566+#REF!+#REF!)</f>
        <v>#REF!</v>
      </c>
      <c r="O523" s="74" t="e">
        <f>SUM(O538+O566+#REF!+#REF!)</f>
        <v>#REF!</v>
      </c>
      <c r="P523" s="74" t="e">
        <f>SUM(P538+P566+#REF!+#REF!)</f>
        <v>#REF!</v>
      </c>
      <c r="Q523" s="74" t="e">
        <f>SUM(Q538+Q566+#REF!+#REF!)</f>
        <v>#REF!</v>
      </c>
      <c r="R523" s="74" t="e">
        <f>SUM(R538+R566+#REF!+#REF!)</f>
        <v>#REF!</v>
      </c>
      <c r="S523" s="74" t="e">
        <f>SUM(S538+S566+#REF!+#REF!)</f>
        <v>#REF!</v>
      </c>
      <c r="T523" s="74" t="e">
        <f>SUM(T538+T566+#REF!+#REF!)</f>
        <v>#REF!</v>
      </c>
      <c r="U523" s="74" t="e">
        <f>SUM(U538+U566+#REF!+#REF!+#REF!+#REF!+U552)</f>
        <v>#REF!</v>
      </c>
      <c r="V523" s="74" t="e">
        <f>SUM(V538+V566+#REF!+#REF!+#REF!+#REF!+V552)</f>
        <v>#REF!</v>
      </c>
      <c r="W523" s="74" t="e">
        <f>SUM(W538+W566+#REF!+#REF!+#REF!+#REF!+W552)</f>
        <v>#REF!</v>
      </c>
      <c r="X523" s="74" t="e">
        <f>SUM(X538+X566+#REF!+#REF!+#REF!+#REF!+X552)</f>
        <v>#REF!</v>
      </c>
      <c r="Y523" s="74" t="e">
        <f>SUM(Y538+Y566+#REF!+#REF!+#REF!+#REF!+Y552)</f>
        <v>#REF!</v>
      </c>
      <c r="Z523" s="74" t="e">
        <f>SUM(Z538+Z566+#REF!+#REF!+#REF!+#REF!+Z552)</f>
        <v>#REF!</v>
      </c>
      <c r="AA523" s="74" t="e">
        <f>SUM(AA538+AA566+#REF!+#REF!+#REF!+#REF!+AA552)</f>
        <v>#REF!</v>
      </c>
      <c r="AB523" s="74" t="e">
        <f>SUM(AB538+AB566+#REF!+#REF!+#REF!+#REF!+AB552)</f>
        <v>#REF!</v>
      </c>
      <c r="AC523" s="74">
        <f>SUM(AC524+AC538+AC552+AC566)</f>
        <v>3290386</v>
      </c>
      <c r="AD523" s="74">
        <f aca="true" t="shared" si="184" ref="AD523:AK523">SUM(AD524+AD538+AD552+AD566)</f>
        <v>3064686</v>
      </c>
      <c r="AE523" s="74">
        <f t="shared" si="184"/>
        <v>0</v>
      </c>
      <c r="AF523" s="74">
        <f t="shared" si="184"/>
        <v>225700</v>
      </c>
      <c r="AG523" s="74">
        <f t="shared" si="184"/>
        <v>0</v>
      </c>
      <c r="AH523" s="74">
        <f t="shared" si="184"/>
        <v>0</v>
      </c>
      <c r="AI523" s="74">
        <f t="shared" si="184"/>
        <v>0</v>
      </c>
      <c r="AJ523" s="74">
        <f t="shared" si="184"/>
        <v>0</v>
      </c>
      <c r="AK523" s="74">
        <f t="shared" si="184"/>
        <v>3290386</v>
      </c>
      <c r="AL523" s="74">
        <f>SUM(AL524+AL538+AL552+AL566)</f>
        <v>3064686</v>
      </c>
      <c r="AM523" s="74">
        <f>SUM(AM524+AM538+AM552+AM566)</f>
        <v>0</v>
      </c>
      <c r="AN523" s="74">
        <f>SUM(AN524+AN538+AN552+AN566)</f>
        <v>225700</v>
      </c>
      <c r="AO523" s="57"/>
    </row>
    <row r="524" spans="1:41" s="58" customFormat="1" ht="36.75" customHeight="1" hidden="1">
      <c r="A524" s="68"/>
      <c r="B524" s="68" t="s">
        <v>110</v>
      </c>
      <c r="C524" s="62" t="s">
        <v>111</v>
      </c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>
        <f>SUM(AC525+AC534)</f>
        <v>41100</v>
      </c>
      <c r="AD524" s="63">
        <f aca="true" t="shared" si="185" ref="AD524:AK524">SUM(AD525+AD534)</f>
        <v>41100</v>
      </c>
      <c r="AE524" s="63">
        <f t="shared" si="185"/>
        <v>0</v>
      </c>
      <c r="AF524" s="63">
        <f t="shared" si="185"/>
        <v>0</v>
      </c>
      <c r="AG524" s="63">
        <f t="shared" si="185"/>
        <v>0</v>
      </c>
      <c r="AH524" s="63">
        <f t="shared" si="185"/>
        <v>0</v>
      </c>
      <c r="AI524" s="63">
        <f t="shared" si="185"/>
        <v>0</v>
      </c>
      <c r="AJ524" s="63">
        <f t="shared" si="185"/>
        <v>0</v>
      </c>
      <c r="AK524" s="63">
        <f t="shared" si="185"/>
        <v>41100</v>
      </c>
      <c r="AL524" s="63">
        <f>SUM(AL525+AL534)</f>
        <v>41100</v>
      </c>
      <c r="AM524" s="63">
        <f>SUM(AM525+AM534)</f>
        <v>0</v>
      </c>
      <c r="AN524" s="63">
        <f>SUM(AN525+AN534)</f>
        <v>0</v>
      </c>
      <c r="AO524" s="59"/>
    </row>
    <row r="525" spans="1:41" s="121" customFormat="1" ht="17.25" customHeight="1" hidden="1">
      <c r="A525" s="117"/>
      <c r="B525" s="182" t="s">
        <v>131</v>
      </c>
      <c r="C525" s="183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9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>
        <f>SUM(AC526+AC529+AC530+AC531+AC532+AC533)</f>
        <v>41100</v>
      </c>
      <c r="AD525" s="118">
        <f aca="true" t="shared" si="186" ref="AD525:AK525">SUM(AD526+AD529+AD530+AD531+AD532+AD533)</f>
        <v>41100</v>
      </c>
      <c r="AE525" s="118">
        <f t="shared" si="186"/>
        <v>0</v>
      </c>
      <c r="AF525" s="118">
        <f t="shared" si="186"/>
        <v>0</v>
      </c>
      <c r="AG525" s="118">
        <f t="shared" si="186"/>
        <v>0</v>
      </c>
      <c r="AH525" s="118">
        <f t="shared" si="186"/>
        <v>0</v>
      </c>
      <c r="AI525" s="118">
        <f t="shared" si="186"/>
        <v>0</v>
      </c>
      <c r="AJ525" s="118">
        <f t="shared" si="186"/>
        <v>0</v>
      </c>
      <c r="AK525" s="118">
        <f t="shared" si="186"/>
        <v>41100</v>
      </c>
      <c r="AL525" s="118">
        <f>SUM(AL526+AL529+AL530+AL531+AL532+AL533)</f>
        <v>41100</v>
      </c>
      <c r="AM525" s="118">
        <f>SUM(AM526+AM529+AM530+AM531+AM532+AM533)</f>
        <v>0</v>
      </c>
      <c r="AN525" s="118">
        <f>SUM(AN526+AN529+AN530+AN531+AN532+AN533)</f>
        <v>0</v>
      </c>
      <c r="AO525" s="120">
        <f>SUM(AK525)</f>
        <v>41100</v>
      </c>
    </row>
    <row r="526" spans="1:41" s="155" customFormat="1" ht="20.25" customHeight="1" hidden="1">
      <c r="A526" s="153"/>
      <c r="B526" s="176" t="s">
        <v>132</v>
      </c>
      <c r="C526" s="184"/>
      <c r="D526" s="154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P526" s="154"/>
      <c r="Q526" s="154"/>
      <c r="R526" s="154"/>
      <c r="S526" s="154"/>
      <c r="T526" s="154"/>
      <c r="U526" s="154"/>
      <c r="V526" s="154"/>
      <c r="W526" s="154"/>
      <c r="X526" s="154"/>
      <c r="Y526" s="154"/>
      <c r="Z526" s="154"/>
      <c r="AA526" s="154"/>
      <c r="AB526" s="154"/>
      <c r="AC526" s="154">
        <f>SUM(AC527+AC528)</f>
        <v>0</v>
      </c>
      <c r="AD526" s="154">
        <f aca="true" t="shared" si="187" ref="AD526:AK526">SUM(AD527+AD528)</f>
        <v>0</v>
      </c>
      <c r="AE526" s="154">
        <f t="shared" si="187"/>
        <v>0</v>
      </c>
      <c r="AF526" s="154">
        <f t="shared" si="187"/>
        <v>0</v>
      </c>
      <c r="AG526" s="154">
        <f t="shared" si="187"/>
        <v>0</v>
      </c>
      <c r="AH526" s="154">
        <f t="shared" si="187"/>
        <v>0</v>
      </c>
      <c r="AI526" s="154">
        <f t="shared" si="187"/>
        <v>0</v>
      </c>
      <c r="AJ526" s="154">
        <f t="shared" si="187"/>
        <v>0</v>
      </c>
      <c r="AK526" s="154">
        <f t="shared" si="187"/>
        <v>0</v>
      </c>
      <c r="AL526" s="154">
        <f>SUM(AL527+AL528)</f>
        <v>0</v>
      </c>
      <c r="AM526" s="154">
        <f>SUM(AM527+AM528)</f>
        <v>0</v>
      </c>
      <c r="AN526" s="154">
        <f>SUM(AN527+AN528)</f>
        <v>0</v>
      </c>
      <c r="AO526" s="156"/>
    </row>
    <row r="527" spans="1:42" s="114" customFormat="1" ht="20.25" customHeight="1" hidden="1">
      <c r="A527" s="111"/>
      <c r="B527" s="180" t="s">
        <v>133</v>
      </c>
      <c r="C527" s="181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3"/>
      <c r="P527" s="115"/>
      <c r="Q527" s="115"/>
      <c r="R527" s="115"/>
      <c r="S527" s="115"/>
      <c r="T527" s="115"/>
      <c r="U527" s="112"/>
      <c r="V527" s="112"/>
      <c r="W527" s="112"/>
      <c r="X527" s="112"/>
      <c r="Y527" s="113"/>
      <c r="Z527" s="115"/>
      <c r="AA527" s="115"/>
      <c r="AB527" s="115"/>
      <c r="AC527" s="112"/>
      <c r="AD527" s="112"/>
      <c r="AE527" s="112"/>
      <c r="AF527" s="112"/>
      <c r="AG527" s="112"/>
      <c r="AH527" s="112"/>
      <c r="AI527" s="112"/>
      <c r="AJ527" s="112"/>
      <c r="AK527" s="112">
        <f>SUM(AC527-AI527+AJ527)</f>
        <v>0</v>
      </c>
      <c r="AL527" s="112"/>
      <c r="AM527" s="112"/>
      <c r="AN527" s="112"/>
      <c r="AO527" s="116"/>
      <c r="AP527" s="172">
        <f>SUM(AK527)</f>
        <v>0</v>
      </c>
    </row>
    <row r="528" spans="1:43" s="114" customFormat="1" ht="20.25" customHeight="1" hidden="1">
      <c r="A528" s="111"/>
      <c r="B528" s="180" t="s">
        <v>134</v>
      </c>
      <c r="C528" s="181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3"/>
      <c r="P528" s="115"/>
      <c r="Q528" s="115"/>
      <c r="R528" s="115"/>
      <c r="S528" s="115"/>
      <c r="T528" s="115"/>
      <c r="U528" s="112"/>
      <c r="V528" s="112"/>
      <c r="W528" s="112"/>
      <c r="X528" s="112"/>
      <c r="Y528" s="113"/>
      <c r="Z528" s="115"/>
      <c r="AA528" s="115"/>
      <c r="AB528" s="115"/>
      <c r="AC528" s="112"/>
      <c r="AD528" s="112"/>
      <c r="AE528" s="112"/>
      <c r="AF528" s="112"/>
      <c r="AG528" s="112"/>
      <c r="AH528" s="112"/>
      <c r="AI528" s="112"/>
      <c r="AJ528" s="112"/>
      <c r="AK528" s="112">
        <f>SUM(AC528-AI528+AJ528)</f>
        <v>0</v>
      </c>
      <c r="AL528" s="112"/>
      <c r="AM528" s="112"/>
      <c r="AN528" s="112"/>
      <c r="AO528" s="116"/>
      <c r="AQ528" s="172">
        <f>SUM(AK528)</f>
        <v>0</v>
      </c>
    </row>
    <row r="529" spans="1:44" s="155" customFormat="1" ht="20.25" customHeight="1" hidden="1">
      <c r="A529" s="153"/>
      <c r="B529" s="176" t="s">
        <v>135</v>
      </c>
      <c r="C529" s="177"/>
      <c r="D529" s="154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P529" s="154"/>
      <c r="Q529" s="154"/>
      <c r="R529" s="154"/>
      <c r="S529" s="154"/>
      <c r="T529" s="154"/>
      <c r="U529" s="154"/>
      <c r="V529" s="154"/>
      <c r="W529" s="154"/>
      <c r="X529" s="154"/>
      <c r="Y529" s="154"/>
      <c r="Z529" s="154"/>
      <c r="AA529" s="154"/>
      <c r="AB529" s="154"/>
      <c r="AC529" s="154">
        <v>41100</v>
      </c>
      <c r="AD529" s="154">
        <v>41100</v>
      </c>
      <c r="AE529" s="154"/>
      <c r="AF529" s="154"/>
      <c r="AG529" s="154"/>
      <c r="AH529" s="154"/>
      <c r="AI529" s="154"/>
      <c r="AJ529" s="154"/>
      <c r="AK529" s="154">
        <f>SUM(AC529-AI529+AJ529)</f>
        <v>41100</v>
      </c>
      <c r="AL529" s="154">
        <v>41100</v>
      </c>
      <c r="AM529" s="154"/>
      <c r="AN529" s="154"/>
      <c r="AO529" s="156"/>
      <c r="AR529" s="173">
        <f>SUM(AK529)</f>
        <v>41100</v>
      </c>
    </row>
    <row r="530" spans="1:45" s="155" customFormat="1" ht="20.25" customHeight="1" hidden="1">
      <c r="A530" s="153"/>
      <c r="B530" s="176" t="s">
        <v>136</v>
      </c>
      <c r="C530" s="177"/>
      <c r="D530" s="154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P530" s="154"/>
      <c r="Q530" s="154"/>
      <c r="R530" s="154"/>
      <c r="S530" s="154"/>
      <c r="T530" s="154"/>
      <c r="U530" s="154"/>
      <c r="V530" s="154"/>
      <c r="W530" s="154"/>
      <c r="X530" s="154"/>
      <c r="Y530" s="154"/>
      <c r="Z530" s="154"/>
      <c r="AA530" s="154"/>
      <c r="AB530" s="154"/>
      <c r="AC530" s="154"/>
      <c r="AD530" s="154"/>
      <c r="AE530" s="154"/>
      <c r="AF530" s="154"/>
      <c r="AG530" s="154"/>
      <c r="AH530" s="154"/>
      <c r="AI530" s="154"/>
      <c r="AJ530" s="154"/>
      <c r="AK530" s="154">
        <f>SUM(AC530-AI530+AJ530)</f>
        <v>0</v>
      </c>
      <c r="AL530" s="154"/>
      <c r="AM530" s="154"/>
      <c r="AN530" s="154"/>
      <c r="AO530" s="156"/>
      <c r="AS530" s="173">
        <f>SUM(AK530)</f>
        <v>0</v>
      </c>
    </row>
    <row r="531" spans="1:46" s="155" customFormat="1" ht="38.25" customHeight="1" hidden="1">
      <c r="A531" s="153"/>
      <c r="B531" s="176" t="s">
        <v>137</v>
      </c>
      <c r="C531" s="177"/>
      <c r="D531" s="154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P531" s="154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  <c r="AA531" s="154"/>
      <c r="AB531" s="154"/>
      <c r="AC531" s="154"/>
      <c r="AD531" s="154"/>
      <c r="AE531" s="154"/>
      <c r="AF531" s="154"/>
      <c r="AG531" s="154"/>
      <c r="AH531" s="154"/>
      <c r="AI531" s="154"/>
      <c r="AJ531" s="154"/>
      <c r="AK531" s="154">
        <f>SUM(AC531-AI531+AJ531)</f>
        <v>0</v>
      </c>
      <c r="AL531" s="154"/>
      <c r="AM531" s="154"/>
      <c r="AN531" s="154"/>
      <c r="AO531" s="156"/>
      <c r="AT531" s="173">
        <f>SUM(AK531)</f>
        <v>0</v>
      </c>
    </row>
    <row r="532" spans="1:47" s="155" customFormat="1" ht="20.25" customHeight="1" hidden="1">
      <c r="A532" s="153"/>
      <c r="B532" s="176" t="s">
        <v>138</v>
      </c>
      <c r="C532" s="177"/>
      <c r="D532" s="154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P532" s="154"/>
      <c r="Q532" s="154"/>
      <c r="R532" s="154"/>
      <c r="S532" s="154"/>
      <c r="T532" s="154"/>
      <c r="U532" s="154"/>
      <c r="V532" s="154"/>
      <c r="W532" s="154"/>
      <c r="X532" s="154"/>
      <c r="Y532" s="154"/>
      <c r="Z532" s="154"/>
      <c r="AA532" s="154"/>
      <c r="AB532" s="154"/>
      <c r="AC532" s="154"/>
      <c r="AD532" s="154"/>
      <c r="AE532" s="154"/>
      <c r="AF532" s="154"/>
      <c r="AG532" s="154"/>
      <c r="AH532" s="154"/>
      <c r="AI532" s="154"/>
      <c r="AJ532" s="154"/>
      <c r="AK532" s="154">
        <f>SUM(AC532-AI532+AJ532)</f>
        <v>0</v>
      </c>
      <c r="AL532" s="154"/>
      <c r="AM532" s="154"/>
      <c r="AN532" s="154"/>
      <c r="AO532" s="156"/>
      <c r="AU532" s="173">
        <f>SUM(AK532)</f>
        <v>0</v>
      </c>
    </row>
    <row r="533" spans="1:48" s="155" customFormat="1" ht="20.25" customHeight="1" hidden="1">
      <c r="A533" s="153"/>
      <c r="B533" s="176" t="s">
        <v>139</v>
      </c>
      <c r="C533" s="177"/>
      <c r="D533" s="154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  <c r="AA533" s="154"/>
      <c r="AB533" s="154"/>
      <c r="AC533" s="154"/>
      <c r="AD533" s="154"/>
      <c r="AE533" s="154"/>
      <c r="AF533" s="154"/>
      <c r="AG533" s="154"/>
      <c r="AH533" s="154"/>
      <c r="AI533" s="154"/>
      <c r="AJ533" s="154"/>
      <c r="AK533" s="154">
        <f>SUM(AC533-AI533+AJ533)</f>
        <v>0</v>
      </c>
      <c r="AL533" s="154"/>
      <c r="AM533" s="154"/>
      <c r="AN533" s="154"/>
      <c r="AO533" s="156"/>
      <c r="AV533" s="173">
        <f>SUM(AK533)</f>
        <v>0</v>
      </c>
    </row>
    <row r="534" spans="1:49" s="151" customFormat="1" ht="20.25" customHeight="1" hidden="1">
      <c r="A534" s="149"/>
      <c r="B534" s="178" t="s">
        <v>140</v>
      </c>
      <c r="C534" s="179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>
        <f>SUM(AC535+AC537)</f>
        <v>0</v>
      </c>
      <c r="AD534" s="150">
        <f aca="true" t="shared" si="188" ref="AD534:AK534">SUM(AD535+AD537)</f>
        <v>0</v>
      </c>
      <c r="AE534" s="150">
        <f t="shared" si="188"/>
        <v>0</v>
      </c>
      <c r="AF534" s="150">
        <f t="shared" si="188"/>
        <v>0</v>
      </c>
      <c r="AG534" s="150">
        <f t="shared" si="188"/>
        <v>0</v>
      </c>
      <c r="AH534" s="150">
        <f t="shared" si="188"/>
        <v>0</v>
      </c>
      <c r="AI534" s="150">
        <f t="shared" si="188"/>
        <v>0</v>
      </c>
      <c r="AJ534" s="150">
        <f t="shared" si="188"/>
        <v>0</v>
      </c>
      <c r="AK534" s="150">
        <f t="shared" si="188"/>
        <v>0</v>
      </c>
      <c r="AL534" s="150">
        <f>SUM(AL535+AL537)</f>
        <v>0</v>
      </c>
      <c r="AM534" s="150">
        <f>SUM(AM535+AM537)</f>
        <v>0</v>
      </c>
      <c r="AN534" s="150">
        <f>SUM(AN535+AN537)</f>
        <v>0</v>
      </c>
      <c r="AO534" s="152"/>
      <c r="AW534" s="174">
        <f>SUM(AK534)</f>
        <v>0</v>
      </c>
    </row>
    <row r="535" spans="1:50" s="155" customFormat="1" ht="20.25" customHeight="1" hidden="1">
      <c r="A535" s="153"/>
      <c r="B535" s="176" t="s">
        <v>141</v>
      </c>
      <c r="C535" s="177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P535" s="154"/>
      <c r="Q535" s="154"/>
      <c r="R535" s="154"/>
      <c r="S535" s="154"/>
      <c r="T535" s="154"/>
      <c r="U535" s="154"/>
      <c r="V535" s="154"/>
      <c r="W535" s="154"/>
      <c r="X535" s="154"/>
      <c r="Y535" s="154"/>
      <c r="Z535" s="154"/>
      <c r="AA535" s="154"/>
      <c r="AB535" s="154"/>
      <c r="AC535" s="154"/>
      <c r="AD535" s="154"/>
      <c r="AE535" s="154"/>
      <c r="AF535" s="154"/>
      <c r="AG535" s="154"/>
      <c r="AH535" s="154"/>
      <c r="AI535" s="154"/>
      <c r="AJ535" s="154"/>
      <c r="AK535" s="154">
        <f>SUM(AC535-AI535+AJ535)</f>
        <v>0</v>
      </c>
      <c r="AL535" s="154"/>
      <c r="AM535" s="154"/>
      <c r="AN535" s="154"/>
      <c r="AO535" s="156"/>
      <c r="AX535" s="173">
        <f>SUM(AK535)</f>
        <v>0</v>
      </c>
    </row>
    <row r="536" spans="1:51" s="114" customFormat="1" ht="48.75" customHeight="1" hidden="1">
      <c r="A536" s="111"/>
      <c r="B536" s="180" t="s">
        <v>142</v>
      </c>
      <c r="C536" s="181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3"/>
      <c r="P536" s="115"/>
      <c r="Q536" s="115"/>
      <c r="R536" s="115"/>
      <c r="S536" s="115"/>
      <c r="T536" s="115"/>
      <c r="U536" s="112"/>
      <c r="V536" s="112"/>
      <c r="W536" s="112"/>
      <c r="X536" s="112"/>
      <c r="Y536" s="113"/>
      <c r="Z536" s="115"/>
      <c r="AA536" s="115"/>
      <c r="AB536" s="115"/>
      <c r="AC536" s="112"/>
      <c r="AD536" s="112"/>
      <c r="AE536" s="112"/>
      <c r="AF536" s="112"/>
      <c r="AG536" s="112"/>
      <c r="AH536" s="112"/>
      <c r="AI536" s="112"/>
      <c r="AJ536" s="112"/>
      <c r="AK536" s="112">
        <f>SUM(AC536-AI536+AJ536)</f>
        <v>0</v>
      </c>
      <c r="AL536" s="112"/>
      <c r="AM536" s="112"/>
      <c r="AN536" s="112"/>
      <c r="AO536" s="116"/>
      <c r="AY536" s="172">
        <f>SUM(AK536)</f>
        <v>0</v>
      </c>
    </row>
    <row r="537" spans="1:41" s="155" customFormat="1" ht="48.75" customHeight="1" hidden="1">
      <c r="A537" s="153"/>
      <c r="B537" s="176" t="s">
        <v>143</v>
      </c>
      <c r="C537" s="177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P537" s="154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  <c r="AA537" s="154"/>
      <c r="AB537" s="154"/>
      <c r="AC537" s="154"/>
      <c r="AD537" s="154"/>
      <c r="AE537" s="154"/>
      <c r="AF537" s="154"/>
      <c r="AG537" s="154"/>
      <c r="AH537" s="154"/>
      <c r="AI537" s="154"/>
      <c r="AJ537" s="154"/>
      <c r="AK537" s="154">
        <f>SUM(AC537-AI537+AJ537)</f>
        <v>0</v>
      </c>
      <c r="AL537" s="154"/>
      <c r="AM537" s="154"/>
      <c r="AN537" s="154"/>
      <c r="AO537" s="156"/>
    </row>
    <row r="538" spans="1:41" s="56" customFormat="1" ht="35.25" customHeight="1" hidden="1">
      <c r="A538" s="50"/>
      <c r="B538" s="127" t="s">
        <v>31</v>
      </c>
      <c r="C538" s="133" t="s">
        <v>88</v>
      </c>
      <c r="D538" s="130">
        <f>SUM(D540:D551)</f>
        <v>0</v>
      </c>
      <c r="E538" s="130">
        <f>SUM(E540:E551)</f>
        <v>0</v>
      </c>
      <c r="F538" s="130">
        <f>SUM(F540:F551)</f>
        <v>0</v>
      </c>
      <c r="G538" s="130"/>
      <c r="H538" s="130"/>
      <c r="I538" s="130"/>
      <c r="J538" s="130"/>
      <c r="K538" s="130"/>
      <c r="L538" s="130"/>
      <c r="M538" s="130"/>
      <c r="N538" s="130">
        <f aca="true" t="shared" si="189" ref="N538:AB538">SUM(N539:N551)</f>
        <v>0</v>
      </c>
      <c r="O538" s="130">
        <f t="shared" si="189"/>
        <v>0</v>
      </c>
      <c r="P538" s="130">
        <f t="shared" si="189"/>
        <v>0</v>
      </c>
      <c r="Q538" s="130">
        <f t="shared" si="189"/>
        <v>0</v>
      </c>
      <c r="R538" s="130">
        <f t="shared" si="189"/>
        <v>0</v>
      </c>
      <c r="S538" s="130">
        <f t="shared" si="189"/>
        <v>0</v>
      </c>
      <c r="T538" s="130">
        <f t="shared" si="189"/>
        <v>0</v>
      </c>
      <c r="U538" s="130">
        <f t="shared" si="189"/>
        <v>0</v>
      </c>
      <c r="V538" s="130">
        <f t="shared" si="189"/>
        <v>0</v>
      </c>
      <c r="W538" s="130">
        <f t="shared" si="189"/>
        <v>0</v>
      </c>
      <c r="X538" s="130">
        <f t="shared" si="189"/>
        <v>0</v>
      </c>
      <c r="Y538" s="100">
        <f t="shared" si="189"/>
        <v>0</v>
      </c>
      <c r="Z538" s="101">
        <f t="shared" si="189"/>
        <v>0</v>
      </c>
      <c r="AA538" s="130">
        <f t="shared" si="189"/>
        <v>0</v>
      </c>
      <c r="AB538" s="130">
        <f t="shared" si="189"/>
        <v>0</v>
      </c>
      <c r="AC538" s="130">
        <f>SUM(AC539+AC548)</f>
        <v>225700</v>
      </c>
      <c r="AD538" s="130">
        <f aca="true" t="shared" si="190" ref="AD538:AK538">SUM(AD539+AD548)</f>
        <v>0</v>
      </c>
      <c r="AE538" s="130">
        <f t="shared" si="190"/>
        <v>0</v>
      </c>
      <c r="AF538" s="130">
        <f t="shared" si="190"/>
        <v>225700</v>
      </c>
      <c r="AG538" s="130">
        <f t="shared" si="190"/>
        <v>0</v>
      </c>
      <c r="AH538" s="130">
        <f t="shared" si="190"/>
        <v>0</v>
      </c>
      <c r="AI538" s="130">
        <f t="shared" si="190"/>
        <v>0</v>
      </c>
      <c r="AJ538" s="130">
        <f t="shared" si="190"/>
        <v>0</v>
      </c>
      <c r="AK538" s="130">
        <f t="shared" si="190"/>
        <v>225700</v>
      </c>
      <c r="AL538" s="130">
        <f>SUM(AL539+AL548)</f>
        <v>0</v>
      </c>
      <c r="AM538" s="130">
        <f>SUM(AM539+AM548)</f>
        <v>0</v>
      </c>
      <c r="AN538" s="130">
        <f>SUM(AN539+AN548)</f>
        <v>225700</v>
      </c>
      <c r="AO538" s="55"/>
    </row>
    <row r="539" spans="1:41" s="121" customFormat="1" ht="17.25" customHeight="1" hidden="1">
      <c r="A539" s="117"/>
      <c r="B539" s="182" t="s">
        <v>131</v>
      </c>
      <c r="C539" s="183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9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>
        <f>SUM(AC540+AC543+AC544+AC545+AC546+AC547)</f>
        <v>225700</v>
      </c>
      <c r="AD539" s="118">
        <f aca="true" t="shared" si="191" ref="AD539:AK539">SUM(AD540+AD543+AD544+AD545+AD546+AD547)</f>
        <v>0</v>
      </c>
      <c r="AE539" s="118">
        <f t="shared" si="191"/>
        <v>0</v>
      </c>
      <c r="AF539" s="118">
        <f t="shared" si="191"/>
        <v>225700</v>
      </c>
      <c r="AG539" s="118">
        <f t="shared" si="191"/>
        <v>0</v>
      </c>
      <c r="AH539" s="118">
        <f t="shared" si="191"/>
        <v>0</v>
      </c>
      <c r="AI539" s="118">
        <f t="shared" si="191"/>
        <v>0</v>
      </c>
      <c r="AJ539" s="118">
        <f t="shared" si="191"/>
        <v>0</v>
      </c>
      <c r="AK539" s="118">
        <f t="shared" si="191"/>
        <v>225700</v>
      </c>
      <c r="AL539" s="118">
        <f>SUM(AL540+AL543+AL544+AL545+AL546+AL547)</f>
        <v>0</v>
      </c>
      <c r="AM539" s="118">
        <f>SUM(AM540+AM543+AM544+AM545+AM546+AM547)</f>
        <v>0</v>
      </c>
      <c r="AN539" s="118">
        <f>SUM(AN540+AN543+AN544+AN545+AN546+AN547)</f>
        <v>225700</v>
      </c>
      <c r="AO539" s="120">
        <f>SUM(AK539)</f>
        <v>225700</v>
      </c>
    </row>
    <row r="540" spans="1:41" s="155" customFormat="1" ht="20.25" customHeight="1" hidden="1">
      <c r="A540" s="153"/>
      <c r="B540" s="176" t="s">
        <v>132</v>
      </c>
      <c r="C540" s="18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  <c r="AA540" s="154"/>
      <c r="AB540" s="154"/>
      <c r="AC540" s="154">
        <f>SUM(AC541+AC542)</f>
        <v>225400</v>
      </c>
      <c r="AD540" s="154">
        <f aca="true" t="shared" si="192" ref="AD540:AK540">SUM(AD541+AD542)</f>
        <v>0</v>
      </c>
      <c r="AE540" s="154">
        <f t="shared" si="192"/>
        <v>0</v>
      </c>
      <c r="AF540" s="154">
        <f t="shared" si="192"/>
        <v>225400</v>
      </c>
      <c r="AG540" s="154">
        <f t="shared" si="192"/>
        <v>0</v>
      </c>
      <c r="AH540" s="154">
        <f t="shared" si="192"/>
        <v>0</v>
      </c>
      <c r="AI540" s="154">
        <f t="shared" si="192"/>
        <v>0</v>
      </c>
      <c r="AJ540" s="154">
        <f t="shared" si="192"/>
        <v>0</v>
      </c>
      <c r="AK540" s="154">
        <f t="shared" si="192"/>
        <v>225400</v>
      </c>
      <c r="AL540" s="154">
        <f>SUM(AL541+AL542)</f>
        <v>0</v>
      </c>
      <c r="AM540" s="154">
        <f>SUM(AM541+AM542)</f>
        <v>0</v>
      </c>
      <c r="AN540" s="154">
        <f>SUM(AN541+AN542)</f>
        <v>225400</v>
      </c>
      <c r="AO540" s="156"/>
    </row>
    <row r="541" spans="1:42" s="114" customFormat="1" ht="20.25" customHeight="1" hidden="1">
      <c r="A541" s="111"/>
      <c r="B541" s="180" t="s">
        <v>133</v>
      </c>
      <c r="C541" s="181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3"/>
      <c r="P541" s="115"/>
      <c r="Q541" s="115"/>
      <c r="R541" s="115"/>
      <c r="S541" s="115"/>
      <c r="T541" s="115"/>
      <c r="U541" s="112"/>
      <c r="V541" s="112"/>
      <c r="W541" s="112"/>
      <c r="X541" s="112"/>
      <c r="Y541" s="113"/>
      <c r="Z541" s="115"/>
      <c r="AA541" s="115"/>
      <c r="AB541" s="115"/>
      <c r="AC541" s="112">
        <v>184725</v>
      </c>
      <c r="AD541" s="112"/>
      <c r="AE541" s="112"/>
      <c r="AF541" s="112">
        <v>184725</v>
      </c>
      <c r="AG541" s="112"/>
      <c r="AH541" s="112"/>
      <c r="AI541" s="112"/>
      <c r="AJ541" s="112"/>
      <c r="AK541" s="112">
        <f>SUM(AC541-AI541+AJ541)</f>
        <v>184725</v>
      </c>
      <c r="AL541" s="112"/>
      <c r="AM541" s="112"/>
      <c r="AN541" s="112">
        <v>184725</v>
      </c>
      <c r="AO541" s="116"/>
      <c r="AP541" s="172">
        <f>SUM(AK541)</f>
        <v>184725</v>
      </c>
    </row>
    <row r="542" spans="1:43" s="114" customFormat="1" ht="20.25" customHeight="1" hidden="1">
      <c r="A542" s="111"/>
      <c r="B542" s="180" t="s">
        <v>134</v>
      </c>
      <c r="C542" s="181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3"/>
      <c r="P542" s="115"/>
      <c r="Q542" s="115"/>
      <c r="R542" s="115"/>
      <c r="S542" s="115"/>
      <c r="T542" s="115"/>
      <c r="U542" s="112"/>
      <c r="V542" s="112"/>
      <c r="W542" s="112"/>
      <c r="X542" s="112"/>
      <c r="Y542" s="113"/>
      <c r="Z542" s="115"/>
      <c r="AA542" s="115"/>
      <c r="AB542" s="115"/>
      <c r="AC542" s="112">
        <v>40675</v>
      </c>
      <c r="AD542" s="112"/>
      <c r="AE542" s="112"/>
      <c r="AF542" s="112">
        <v>40675</v>
      </c>
      <c r="AG542" s="112"/>
      <c r="AH542" s="112"/>
      <c r="AI542" s="112"/>
      <c r="AJ542" s="112"/>
      <c r="AK542" s="112">
        <f>SUM(AC542-AI542+AJ542)</f>
        <v>40675</v>
      </c>
      <c r="AL542" s="112"/>
      <c r="AM542" s="112"/>
      <c r="AN542" s="112">
        <v>40675</v>
      </c>
      <c r="AO542" s="116"/>
      <c r="AQ542" s="172">
        <f>SUM(AK542)</f>
        <v>40675</v>
      </c>
    </row>
    <row r="543" spans="1:44" s="155" customFormat="1" ht="20.25" customHeight="1" hidden="1">
      <c r="A543" s="153"/>
      <c r="B543" s="176" t="s">
        <v>135</v>
      </c>
      <c r="C543" s="177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P543" s="154"/>
      <c r="Q543" s="154"/>
      <c r="R543" s="154"/>
      <c r="S543" s="154"/>
      <c r="T543" s="154"/>
      <c r="U543" s="154"/>
      <c r="V543" s="154"/>
      <c r="W543" s="154"/>
      <c r="X543" s="154"/>
      <c r="Y543" s="154"/>
      <c r="Z543" s="154"/>
      <c r="AA543" s="154"/>
      <c r="AB543" s="154"/>
      <c r="AC543" s="154"/>
      <c r="AD543" s="154"/>
      <c r="AE543" s="154"/>
      <c r="AF543" s="154"/>
      <c r="AG543" s="154"/>
      <c r="AH543" s="154"/>
      <c r="AI543" s="154"/>
      <c r="AJ543" s="154"/>
      <c r="AK543" s="154">
        <f>SUM(AC543-AI543+AJ543)</f>
        <v>0</v>
      </c>
      <c r="AL543" s="154"/>
      <c r="AM543" s="154"/>
      <c r="AN543" s="154"/>
      <c r="AO543" s="156"/>
      <c r="AR543" s="173">
        <f>SUM(AK543)</f>
        <v>0</v>
      </c>
    </row>
    <row r="544" spans="1:45" s="155" customFormat="1" ht="20.25" customHeight="1" hidden="1">
      <c r="A544" s="153"/>
      <c r="B544" s="176" t="s">
        <v>136</v>
      </c>
      <c r="C544" s="177"/>
      <c r="D544" s="154"/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  <c r="P544" s="154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  <c r="AA544" s="154"/>
      <c r="AB544" s="154"/>
      <c r="AC544" s="154">
        <v>300</v>
      </c>
      <c r="AD544" s="154"/>
      <c r="AE544" s="154"/>
      <c r="AF544" s="154">
        <v>300</v>
      </c>
      <c r="AG544" s="154"/>
      <c r="AH544" s="154"/>
      <c r="AI544" s="154"/>
      <c r="AJ544" s="154"/>
      <c r="AK544" s="154">
        <f>SUM(AC544-AI544+AJ544)</f>
        <v>300</v>
      </c>
      <c r="AL544" s="154"/>
      <c r="AM544" s="154"/>
      <c r="AN544" s="154">
        <v>300</v>
      </c>
      <c r="AO544" s="156"/>
      <c r="AS544" s="173">
        <f>SUM(AK544)</f>
        <v>300</v>
      </c>
    </row>
    <row r="545" spans="1:46" s="155" customFormat="1" ht="38.25" customHeight="1" hidden="1">
      <c r="A545" s="153"/>
      <c r="B545" s="176" t="s">
        <v>137</v>
      </c>
      <c r="C545" s="177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P545" s="154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  <c r="AA545" s="154"/>
      <c r="AB545" s="154"/>
      <c r="AC545" s="154"/>
      <c r="AD545" s="154"/>
      <c r="AE545" s="154"/>
      <c r="AF545" s="154"/>
      <c r="AG545" s="154"/>
      <c r="AH545" s="154"/>
      <c r="AI545" s="154"/>
      <c r="AJ545" s="154"/>
      <c r="AK545" s="154">
        <f>SUM(AC545-AI545+AJ545)</f>
        <v>0</v>
      </c>
      <c r="AL545" s="154"/>
      <c r="AM545" s="154"/>
      <c r="AN545" s="154"/>
      <c r="AO545" s="156"/>
      <c r="AT545" s="173">
        <f>SUM(AK545)</f>
        <v>0</v>
      </c>
    </row>
    <row r="546" spans="1:47" s="155" customFormat="1" ht="20.25" customHeight="1" hidden="1">
      <c r="A546" s="153"/>
      <c r="B546" s="176" t="s">
        <v>138</v>
      </c>
      <c r="C546" s="177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P546" s="154"/>
      <c r="Q546" s="154"/>
      <c r="R546" s="154"/>
      <c r="S546" s="154"/>
      <c r="T546" s="154"/>
      <c r="U546" s="154"/>
      <c r="V546" s="154"/>
      <c r="W546" s="154"/>
      <c r="X546" s="154"/>
      <c r="Y546" s="154"/>
      <c r="Z546" s="154"/>
      <c r="AA546" s="154"/>
      <c r="AB546" s="154"/>
      <c r="AC546" s="154"/>
      <c r="AD546" s="154"/>
      <c r="AE546" s="154"/>
      <c r="AF546" s="154"/>
      <c r="AG546" s="154"/>
      <c r="AH546" s="154"/>
      <c r="AI546" s="154"/>
      <c r="AJ546" s="154"/>
      <c r="AK546" s="154">
        <f>SUM(AC546-AI546+AJ546)</f>
        <v>0</v>
      </c>
      <c r="AL546" s="154"/>
      <c r="AM546" s="154"/>
      <c r="AN546" s="154"/>
      <c r="AO546" s="156"/>
      <c r="AU546" s="173">
        <f>SUM(AK546)</f>
        <v>0</v>
      </c>
    </row>
    <row r="547" spans="1:48" s="155" customFormat="1" ht="20.25" customHeight="1" hidden="1">
      <c r="A547" s="153"/>
      <c r="B547" s="176" t="s">
        <v>139</v>
      </c>
      <c r="C547" s="177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P547" s="154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  <c r="AA547" s="154"/>
      <c r="AB547" s="154"/>
      <c r="AC547" s="154"/>
      <c r="AD547" s="154"/>
      <c r="AE547" s="154"/>
      <c r="AF547" s="154"/>
      <c r="AG547" s="154"/>
      <c r="AH547" s="154"/>
      <c r="AI547" s="154"/>
      <c r="AJ547" s="154"/>
      <c r="AK547" s="154">
        <f>SUM(AC547-AI547+AJ547)</f>
        <v>0</v>
      </c>
      <c r="AL547" s="154"/>
      <c r="AM547" s="154"/>
      <c r="AN547" s="154"/>
      <c r="AO547" s="156"/>
      <c r="AV547" s="173">
        <f>SUM(AK547)</f>
        <v>0</v>
      </c>
    </row>
    <row r="548" spans="1:49" s="151" customFormat="1" ht="20.25" customHeight="1" hidden="1">
      <c r="A548" s="149"/>
      <c r="B548" s="178" t="s">
        <v>140</v>
      </c>
      <c r="C548" s="179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>
        <f>SUM(AC549+AC551)</f>
        <v>0</v>
      </c>
      <c r="AD548" s="150">
        <f aca="true" t="shared" si="193" ref="AD548:AK548">SUM(AD549+AD551)</f>
        <v>0</v>
      </c>
      <c r="AE548" s="150">
        <f t="shared" si="193"/>
        <v>0</v>
      </c>
      <c r="AF548" s="150">
        <f t="shared" si="193"/>
        <v>0</v>
      </c>
      <c r="AG548" s="150">
        <f t="shared" si="193"/>
        <v>0</v>
      </c>
      <c r="AH548" s="150">
        <f t="shared" si="193"/>
        <v>0</v>
      </c>
      <c r="AI548" s="150">
        <f t="shared" si="193"/>
        <v>0</v>
      </c>
      <c r="AJ548" s="150">
        <f t="shared" si="193"/>
        <v>0</v>
      </c>
      <c r="AK548" s="150">
        <f t="shared" si="193"/>
        <v>0</v>
      </c>
      <c r="AL548" s="150">
        <f>SUM(AL549+AL551)</f>
        <v>0</v>
      </c>
      <c r="AM548" s="150">
        <f>SUM(AM549+AM551)</f>
        <v>0</v>
      </c>
      <c r="AN548" s="150">
        <f>SUM(AN549+AN551)</f>
        <v>0</v>
      </c>
      <c r="AO548" s="152"/>
      <c r="AW548" s="174">
        <f>SUM(AK548)</f>
        <v>0</v>
      </c>
    </row>
    <row r="549" spans="1:50" s="155" customFormat="1" ht="20.25" customHeight="1" hidden="1">
      <c r="A549" s="153"/>
      <c r="B549" s="176" t="s">
        <v>141</v>
      </c>
      <c r="C549" s="177"/>
      <c r="D549" s="154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P549" s="154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  <c r="AA549" s="154"/>
      <c r="AB549" s="154"/>
      <c r="AC549" s="154"/>
      <c r="AD549" s="154"/>
      <c r="AE549" s="154"/>
      <c r="AF549" s="154"/>
      <c r="AG549" s="154"/>
      <c r="AH549" s="154"/>
      <c r="AI549" s="154"/>
      <c r="AJ549" s="154"/>
      <c r="AK549" s="154">
        <f>SUM(AC549-AI549+AJ549)</f>
        <v>0</v>
      </c>
      <c r="AL549" s="154"/>
      <c r="AM549" s="154"/>
      <c r="AN549" s="154"/>
      <c r="AO549" s="156"/>
      <c r="AX549" s="173">
        <f>SUM(AK549)</f>
        <v>0</v>
      </c>
    </row>
    <row r="550" spans="1:51" s="114" customFormat="1" ht="48.75" customHeight="1" hidden="1">
      <c r="A550" s="111"/>
      <c r="B550" s="180" t="s">
        <v>142</v>
      </c>
      <c r="C550" s="181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3"/>
      <c r="P550" s="115"/>
      <c r="Q550" s="115"/>
      <c r="R550" s="115"/>
      <c r="S550" s="115"/>
      <c r="T550" s="115"/>
      <c r="U550" s="112"/>
      <c r="V550" s="112"/>
      <c r="W550" s="112"/>
      <c r="X550" s="112"/>
      <c r="Y550" s="113"/>
      <c r="Z550" s="115"/>
      <c r="AA550" s="115"/>
      <c r="AB550" s="115"/>
      <c r="AC550" s="112"/>
      <c r="AD550" s="112"/>
      <c r="AE550" s="112"/>
      <c r="AF550" s="112"/>
      <c r="AG550" s="112"/>
      <c r="AH550" s="112"/>
      <c r="AI550" s="112"/>
      <c r="AJ550" s="112"/>
      <c r="AK550" s="112">
        <f>SUM(AC550-AI550+AJ550)</f>
        <v>0</v>
      </c>
      <c r="AL550" s="112"/>
      <c r="AM550" s="112"/>
      <c r="AN550" s="112"/>
      <c r="AO550" s="116"/>
      <c r="AY550" s="172">
        <f>SUM(AK550)</f>
        <v>0</v>
      </c>
    </row>
    <row r="551" spans="1:41" s="155" customFormat="1" ht="48.75" customHeight="1" hidden="1">
      <c r="A551" s="153"/>
      <c r="B551" s="176" t="s">
        <v>143</v>
      </c>
      <c r="C551" s="177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P551" s="154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  <c r="AA551" s="154"/>
      <c r="AB551" s="154"/>
      <c r="AC551" s="154"/>
      <c r="AD551" s="154"/>
      <c r="AE551" s="154"/>
      <c r="AF551" s="154"/>
      <c r="AG551" s="154"/>
      <c r="AH551" s="154"/>
      <c r="AI551" s="154"/>
      <c r="AJ551" s="154"/>
      <c r="AK551" s="154">
        <f>SUM(AC551-AI551+AJ551)</f>
        <v>0</v>
      </c>
      <c r="AL551" s="154"/>
      <c r="AM551" s="154"/>
      <c r="AN551" s="154"/>
      <c r="AO551" s="156"/>
    </row>
    <row r="552" spans="1:41" s="56" customFormat="1" ht="24" customHeight="1" hidden="1">
      <c r="A552" s="104"/>
      <c r="B552" s="127" t="s">
        <v>92</v>
      </c>
      <c r="C552" s="133" t="s">
        <v>93</v>
      </c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29"/>
      <c r="O552" s="134"/>
      <c r="P552" s="129"/>
      <c r="Q552" s="129"/>
      <c r="R552" s="129"/>
      <c r="S552" s="129"/>
      <c r="T552" s="129"/>
      <c r="U552" s="130">
        <f aca="true" t="shared" si="194" ref="U552:AB552">SUM(U553:U565)</f>
        <v>0</v>
      </c>
      <c r="V552" s="130">
        <f t="shared" si="194"/>
        <v>0</v>
      </c>
      <c r="W552" s="130">
        <f t="shared" si="194"/>
        <v>0</v>
      </c>
      <c r="X552" s="130">
        <f t="shared" si="194"/>
        <v>0</v>
      </c>
      <c r="Y552" s="130">
        <f t="shared" si="194"/>
        <v>0</v>
      </c>
      <c r="Z552" s="130">
        <f t="shared" si="194"/>
        <v>0</v>
      </c>
      <c r="AA552" s="130">
        <f t="shared" si="194"/>
        <v>0</v>
      </c>
      <c r="AB552" s="130">
        <f t="shared" si="194"/>
        <v>0</v>
      </c>
      <c r="AC552" s="130">
        <f>SUM(AC553+AC562)</f>
        <v>301688</v>
      </c>
      <c r="AD552" s="130">
        <f aca="true" t="shared" si="195" ref="AD552:AK552">SUM(AD553+AD562)</f>
        <v>301688</v>
      </c>
      <c r="AE552" s="130">
        <f t="shared" si="195"/>
        <v>0</v>
      </c>
      <c r="AF552" s="130">
        <f t="shared" si="195"/>
        <v>0</v>
      </c>
      <c r="AG552" s="130">
        <f t="shared" si="195"/>
        <v>0</v>
      </c>
      <c r="AH552" s="130">
        <f t="shared" si="195"/>
        <v>0</v>
      </c>
      <c r="AI552" s="130">
        <f t="shared" si="195"/>
        <v>0</v>
      </c>
      <c r="AJ552" s="130">
        <f t="shared" si="195"/>
        <v>0</v>
      </c>
      <c r="AK552" s="130">
        <f t="shared" si="195"/>
        <v>301688</v>
      </c>
      <c r="AL552" s="130">
        <f>SUM(AL553+AL562)</f>
        <v>301688</v>
      </c>
      <c r="AM552" s="130">
        <f>SUM(AM553+AM562)</f>
        <v>0</v>
      </c>
      <c r="AN552" s="130">
        <f>SUM(AN553+AN562)</f>
        <v>0</v>
      </c>
      <c r="AO552" s="55"/>
    </row>
    <row r="553" spans="1:41" s="121" customFormat="1" ht="17.25" customHeight="1" hidden="1">
      <c r="A553" s="117"/>
      <c r="B553" s="182" t="s">
        <v>131</v>
      </c>
      <c r="C553" s="183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9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>
        <f>SUM(AC554+AC557+AC558+AC559+AC560+AC561)</f>
        <v>40667</v>
      </c>
      <c r="AD553" s="118">
        <f aca="true" t="shared" si="196" ref="AD553:AK553">SUM(AD554+AD557+AD558+AD559+AD560+AD561)</f>
        <v>40667</v>
      </c>
      <c r="AE553" s="118">
        <f t="shared" si="196"/>
        <v>0</v>
      </c>
      <c r="AF553" s="118">
        <f t="shared" si="196"/>
        <v>0</v>
      </c>
      <c r="AG553" s="118">
        <f t="shared" si="196"/>
        <v>0</v>
      </c>
      <c r="AH553" s="118">
        <f t="shared" si="196"/>
        <v>0</v>
      </c>
      <c r="AI553" s="118">
        <f t="shared" si="196"/>
        <v>0</v>
      </c>
      <c r="AJ553" s="118">
        <f t="shared" si="196"/>
        <v>0</v>
      </c>
      <c r="AK553" s="118">
        <f t="shared" si="196"/>
        <v>40667</v>
      </c>
      <c r="AL553" s="118">
        <f>SUM(AL554+AL557+AL558+AL559+AL560+AL561)</f>
        <v>40667</v>
      </c>
      <c r="AM553" s="118">
        <f>SUM(AM554+AM557+AM558+AM559+AM560+AM561)</f>
        <v>0</v>
      </c>
      <c r="AN553" s="118">
        <f>SUM(AN554+AN557+AN558+AN559+AN560+AN561)</f>
        <v>0</v>
      </c>
      <c r="AO553" s="120">
        <f>SUM(AK553)</f>
        <v>40667</v>
      </c>
    </row>
    <row r="554" spans="1:41" s="155" customFormat="1" ht="20.25" customHeight="1" hidden="1">
      <c r="A554" s="153"/>
      <c r="B554" s="176" t="s">
        <v>132</v>
      </c>
      <c r="C554" s="184"/>
      <c r="D554" s="154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P554" s="154"/>
      <c r="Q554" s="154"/>
      <c r="R554" s="154"/>
      <c r="S554" s="154"/>
      <c r="T554" s="154"/>
      <c r="U554" s="154"/>
      <c r="V554" s="154"/>
      <c r="W554" s="154"/>
      <c r="X554" s="154"/>
      <c r="Y554" s="154"/>
      <c r="Z554" s="154"/>
      <c r="AA554" s="154"/>
      <c r="AB554" s="154"/>
      <c r="AC554" s="154">
        <f>SUM(AC555+AC556)</f>
        <v>40667</v>
      </c>
      <c r="AD554" s="154">
        <f aca="true" t="shared" si="197" ref="AD554:AK554">SUM(AD555+AD556)</f>
        <v>40667</v>
      </c>
      <c r="AE554" s="154">
        <f t="shared" si="197"/>
        <v>0</v>
      </c>
      <c r="AF554" s="154">
        <f t="shared" si="197"/>
        <v>0</v>
      </c>
      <c r="AG554" s="154">
        <f t="shared" si="197"/>
        <v>0</v>
      </c>
      <c r="AH554" s="154">
        <f t="shared" si="197"/>
        <v>0</v>
      </c>
      <c r="AI554" s="154">
        <f t="shared" si="197"/>
        <v>0</v>
      </c>
      <c r="AJ554" s="154">
        <f t="shared" si="197"/>
        <v>0</v>
      </c>
      <c r="AK554" s="154">
        <f t="shared" si="197"/>
        <v>40667</v>
      </c>
      <c r="AL554" s="154">
        <f>SUM(AL555+AL556)</f>
        <v>40667</v>
      </c>
      <c r="AM554" s="154">
        <f>SUM(AM555+AM556)</f>
        <v>0</v>
      </c>
      <c r="AN554" s="154">
        <f>SUM(AN555+AN556)</f>
        <v>0</v>
      </c>
      <c r="AO554" s="156"/>
    </row>
    <row r="555" spans="1:42" s="114" customFormat="1" ht="20.25" customHeight="1" hidden="1">
      <c r="A555" s="111"/>
      <c r="B555" s="180" t="s">
        <v>133</v>
      </c>
      <c r="C555" s="181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3"/>
      <c r="P555" s="115"/>
      <c r="Q555" s="115"/>
      <c r="R555" s="115"/>
      <c r="S555" s="115"/>
      <c r="T555" s="115"/>
      <c r="U555" s="112"/>
      <c r="V555" s="112"/>
      <c r="W555" s="112"/>
      <c r="X555" s="112"/>
      <c r="Y555" s="113"/>
      <c r="Z555" s="115"/>
      <c r="AA555" s="115"/>
      <c r="AB555" s="115"/>
      <c r="AC555" s="112">
        <v>26143</v>
      </c>
      <c r="AD555" s="112">
        <v>26143</v>
      </c>
      <c r="AE555" s="112"/>
      <c r="AF555" s="112"/>
      <c r="AG555" s="112"/>
      <c r="AH555" s="112"/>
      <c r="AI555" s="112"/>
      <c r="AJ555" s="112"/>
      <c r="AK555" s="112">
        <f>SUM(AC555-AI555+AJ555)</f>
        <v>26143</v>
      </c>
      <c r="AL555" s="112">
        <v>26143</v>
      </c>
      <c r="AM555" s="112"/>
      <c r="AN555" s="112"/>
      <c r="AO555" s="116"/>
      <c r="AP555" s="172">
        <f>SUM(AK555)</f>
        <v>26143</v>
      </c>
    </row>
    <row r="556" spans="1:43" s="114" customFormat="1" ht="20.25" customHeight="1" hidden="1">
      <c r="A556" s="111"/>
      <c r="B556" s="180" t="s">
        <v>134</v>
      </c>
      <c r="C556" s="181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3"/>
      <c r="P556" s="115"/>
      <c r="Q556" s="115"/>
      <c r="R556" s="115"/>
      <c r="S556" s="115"/>
      <c r="T556" s="115"/>
      <c r="U556" s="112"/>
      <c r="V556" s="112"/>
      <c r="W556" s="112"/>
      <c r="X556" s="112"/>
      <c r="Y556" s="113"/>
      <c r="Z556" s="115"/>
      <c r="AA556" s="115"/>
      <c r="AB556" s="115"/>
      <c r="AC556" s="112">
        <v>14524</v>
      </c>
      <c r="AD556" s="112">
        <v>14524</v>
      </c>
      <c r="AE556" s="112"/>
      <c r="AF556" s="112"/>
      <c r="AG556" s="112"/>
      <c r="AH556" s="112"/>
      <c r="AI556" s="112"/>
      <c r="AJ556" s="112"/>
      <c r="AK556" s="112">
        <f>SUM(AC556-AI556+AJ556)</f>
        <v>14524</v>
      </c>
      <c r="AL556" s="112">
        <v>14524</v>
      </c>
      <c r="AM556" s="112"/>
      <c r="AN556" s="112"/>
      <c r="AO556" s="116"/>
      <c r="AQ556" s="172">
        <f>SUM(AK556)</f>
        <v>14524</v>
      </c>
    </row>
    <row r="557" spans="1:44" s="155" customFormat="1" ht="20.25" customHeight="1" hidden="1">
      <c r="A557" s="153"/>
      <c r="B557" s="176" t="s">
        <v>135</v>
      </c>
      <c r="C557" s="177"/>
      <c r="D557" s="154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P557" s="154"/>
      <c r="Q557" s="154"/>
      <c r="R557" s="154"/>
      <c r="S557" s="154"/>
      <c r="T557" s="154"/>
      <c r="U557" s="154"/>
      <c r="V557" s="154"/>
      <c r="W557" s="154"/>
      <c r="X557" s="154"/>
      <c r="Y557" s="154"/>
      <c r="Z557" s="154"/>
      <c r="AA557" s="154"/>
      <c r="AB557" s="154"/>
      <c r="AC557" s="154"/>
      <c r="AD557" s="154"/>
      <c r="AE557" s="154"/>
      <c r="AF557" s="154"/>
      <c r="AG557" s="154"/>
      <c r="AH557" s="154"/>
      <c r="AI557" s="154"/>
      <c r="AJ557" s="154"/>
      <c r="AK557" s="154">
        <f>SUM(AC557-AI557+AJ557)</f>
        <v>0</v>
      </c>
      <c r="AL557" s="154"/>
      <c r="AM557" s="154"/>
      <c r="AN557" s="154"/>
      <c r="AO557" s="156"/>
      <c r="AR557" s="173">
        <f>SUM(AK557)</f>
        <v>0</v>
      </c>
    </row>
    <row r="558" spans="1:45" s="155" customFormat="1" ht="20.25" customHeight="1" hidden="1">
      <c r="A558" s="153"/>
      <c r="B558" s="176" t="s">
        <v>136</v>
      </c>
      <c r="C558" s="177"/>
      <c r="D558" s="154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  <c r="AA558" s="154"/>
      <c r="AB558" s="154"/>
      <c r="AC558" s="154"/>
      <c r="AD558" s="154"/>
      <c r="AE558" s="154"/>
      <c r="AF558" s="154"/>
      <c r="AG558" s="154"/>
      <c r="AH558" s="154"/>
      <c r="AI558" s="154"/>
      <c r="AJ558" s="154"/>
      <c r="AK558" s="154">
        <f>SUM(AC558-AI558+AJ558)</f>
        <v>0</v>
      </c>
      <c r="AL558" s="154"/>
      <c r="AM558" s="154"/>
      <c r="AN558" s="154"/>
      <c r="AO558" s="156"/>
      <c r="AS558" s="173">
        <f>SUM(AK558)</f>
        <v>0</v>
      </c>
    </row>
    <row r="559" spans="1:46" s="155" customFormat="1" ht="38.25" customHeight="1" hidden="1">
      <c r="A559" s="153"/>
      <c r="B559" s="176" t="s">
        <v>137</v>
      </c>
      <c r="C559" s="177"/>
      <c r="D559" s="154"/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P559" s="154"/>
      <c r="Q559" s="154"/>
      <c r="R559" s="154"/>
      <c r="S559" s="154"/>
      <c r="T559" s="154"/>
      <c r="U559" s="154"/>
      <c r="V559" s="154"/>
      <c r="W559" s="154"/>
      <c r="X559" s="154"/>
      <c r="Y559" s="154"/>
      <c r="Z559" s="154"/>
      <c r="AA559" s="154"/>
      <c r="AB559" s="154"/>
      <c r="AC559" s="154"/>
      <c r="AD559" s="154"/>
      <c r="AE559" s="154"/>
      <c r="AF559" s="154"/>
      <c r="AG559" s="154"/>
      <c r="AH559" s="154"/>
      <c r="AI559" s="154"/>
      <c r="AJ559" s="154"/>
      <c r="AK559" s="154">
        <f>SUM(AC559-AI559+AJ559)</f>
        <v>0</v>
      </c>
      <c r="AL559" s="154"/>
      <c r="AM559" s="154"/>
      <c r="AN559" s="154"/>
      <c r="AO559" s="156"/>
      <c r="AT559" s="173">
        <f>SUM(AK559)</f>
        <v>0</v>
      </c>
    </row>
    <row r="560" spans="1:47" s="155" customFormat="1" ht="20.25" customHeight="1" hidden="1">
      <c r="A560" s="153"/>
      <c r="B560" s="176" t="s">
        <v>138</v>
      </c>
      <c r="C560" s="177"/>
      <c r="D560" s="154"/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P560" s="154"/>
      <c r="Q560" s="154"/>
      <c r="R560" s="154"/>
      <c r="S560" s="154"/>
      <c r="T560" s="154"/>
      <c r="U560" s="154"/>
      <c r="V560" s="154"/>
      <c r="W560" s="154"/>
      <c r="X560" s="154"/>
      <c r="Y560" s="154"/>
      <c r="Z560" s="154"/>
      <c r="AA560" s="154"/>
      <c r="AB560" s="154"/>
      <c r="AC560" s="154"/>
      <c r="AD560" s="154"/>
      <c r="AE560" s="154"/>
      <c r="AF560" s="154"/>
      <c r="AG560" s="154"/>
      <c r="AH560" s="154"/>
      <c r="AI560" s="154"/>
      <c r="AJ560" s="154"/>
      <c r="AK560" s="154">
        <f>SUM(AC560-AI560+AJ560)</f>
        <v>0</v>
      </c>
      <c r="AL560" s="154"/>
      <c r="AM560" s="154"/>
      <c r="AN560" s="154"/>
      <c r="AO560" s="156"/>
      <c r="AU560" s="173">
        <f>SUM(AK560)</f>
        <v>0</v>
      </c>
    </row>
    <row r="561" spans="1:48" s="155" customFormat="1" ht="20.25" customHeight="1" hidden="1">
      <c r="A561" s="153"/>
      <c r="B561" s="176" t="s">
        <v>139</v>
      </c>
      <c r="C561" s="177"/>
      <c r="D561" s="154"/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P561" s="154"/>
      <c r="Q561" s="154"/>
      <c r="R561" s="154"/>
      <c r="S561" s="154"/>
      <c r="T561" s="154"/>
      <c r="U561" s="154"/>
      <c r="V561" s="154"/>
      <c r="W561" s="154"/>
      <c r="X561" s="154"/>
      <c r="Y561" s="154"/>
      <c r="Z561" s="154"/>
      <c r="AA561" s="154"/>
      <c r="AB561" s="154"/>
      <c r="AC561" s="154"/>
      <c r="AD561" s="154"/>
      <c r="AE561" s="154"/>
      <c r="AF561" s="154"/>
      <c r="AG561" s="154"/>
      <c r="AH561" s="154"/>
      <c r="AI561" s="154"/>
      <c r="AJ561" s="154"/>
      <c r="AK561" s="154">
        <f>SUM(AC561-AI561+AJ561)</f>
        <v>0</v>
      </c>
      <c r="AL561" s="154"/>
      <c r="AM561" s="154"/>
      <c r="AN561" s="154"/>
      <c r="AO561" s="156"/>
      <c r="AV561" s="173">
        <f>SUM(AK561)</f>
        <v>0</v>
      </c>
    </row>
    <row r="562" spans="1:49" s="151" customFormat="1" ht="20.25" customHeight="1" hidden="1">
      <c r="A562" s="149"/>
      <c r="B562" s="178" t="s">
        <v>140</v>
      </c>
      <c r="C562" s="179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>
        <f>SUM(AC563+AC565)</f>
        <v>261021</v>
      </c>
      <c r="AD562" s="150">
        <f aca="true" t="shared" si="198" ref="AD562:AK562">SUM(AD563+AD565)</f>
        <v>261021</v>
      </c>
      <c r="AE562" s="150">
        <f t="shared" si="198"/>
        <v>0</v>
      </c>
      <c r="AF562" s="150">
        <f t="shared" si="198"/>
        <v>0</v>
      </c>
      <c r="AG562" s="150">
        <f t="shared" si="198"/>
        <v>0</v>
      </c>
      <c r="AH562" s="150">
        <f t="shared" si="198"/>
        <v>0</v>
      </c>
      <c r="AI562" s="150">
        <f t="shared" si="198"/>
        <v>0</v>
      </c>
      <c r="AJ562" s="150">
        <f t="shared" si="198"/>
        <v>0</v>
      </c>
      <c r="AK562" s="150">
        <f t="shared" si="198"/>
        <v>261021</v>
      </c>
      <c r="AL562" s="150">
        <f>SUM(AL563+AL565)</f>
        <v>261021</v>
      </c>
      <c r="AM562" s="150">
        <f>SUM(AM563+AM565)</f>
        <v>0</v>
      </c>
      <c r="AN562" s="150">
        <f>SUM(AN563+AN565)</f>
        <v>0</v>
      </c>
      <c r="AO562" s="152"/>
      <c r="AW562" s="174">
        <f>SUM(AK562)</f>
        <v>261021</v>
      </c>
    </row>
    <row r="563" spans="1:50" s="155" customFormat="1" ht="20.25" customHeight="1" hidden="1">
      <c r="A563" s="153"/>
      <c r="B563" s="176" t="s">
        <v>141</v>
      </c>
      <c r="C563" s="177"/>
      <c r="D563" s="154"/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  <c r="P563" s="154"/>
      <c r="Q563" s="154"/>
      <c r="R563" s="154"/>
      <c r="S563" s="154"/>
      <c r="T563" s="154"/>
      <c r="U563" s="154"/>
      <c r="V563" s="154"/>
      <c r="W563" s="154"/>
      <c r="X563" s="154"/>
      <c r="Y563" s="154"/>
      <c r="Z563" s="154"/>
      <c r="AA563" s="154"/>
      <c r="AB563" s="154"/>
      <c r="AC563" s="154">
        <v>261021</v>
      </c>
      <c r="AD563" s="154">
        <v>261021</v>
      </c>
      <c r="AE563" s="154"/>
      <c r="AF563" s="154"/>
      <c r="AG563" s="154"/>
      <c r="AH563" s="154"/>
      <c r="AI563" s="154"/>
      <c r="AJ563" s="154"/>
      <c r="AK563" s="154">
        <f>SUM(AC563-AI563+AJ563)</f>
        <v>261021</v>
      </c>
      <c r="AL563" s="154">
        <v>261021</v>
      </c>
      <c r="AM563" s="154"/>
      <c r="AN563" s="154"/>
      <c r="AO563" s="156"/>
      <c r="AX563" s="173">
        <f>SUM(AK563)</f>
        <v>261021</v>
      </c>
    </row>
    <row r="564" spans="1:51" s="114" customFormat="1" ht="48.75" customHeight="1" hidden="1">
      <c r="A564" s="111"/>
      <c r="B564" s="180" t="s">
        <v>142</v>
      </c>
      <c r="C564" s="181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3"/>
      <c r="P564" s="115"/>
      <c r="Q564" s="115"/>
      <c r="R564" s="115"/>
      <c r="S564" s="115"/>
      <c r="T564" s="115"/>
      <c r="U564" s="112"/>
      <c r="V564" s="112"/>
      <c r="W564" s="112"/>
      <c r="X564" s="112"/>
      <c r="Y564" s="113"/>
      <c r="Z564" s="115"/>
      <c r="AA564" s="115"/>
      <c r="AB564" s="115"/>
      <c r="AC564" s="112"/>
      <c r="AD564" s="112"/>
      <c r="AE564" s="112"/>
      <c r="AF564" s="112"/>
      <c r="AG564" s="112"/>
      <c r="AH564" s="112"/>
      <c r="AI564" s="112"/>
      <c r="AJ564" s="112"/>
      <c r="AK564" s="112">
        <f>SUM(AC564-AI564+AJ564)</f>
        <v>0</v>
      </c>
      <c r="AL564" s="112"/>
      <c r="AM564" s="112"/>
      <c r="AN564" s="112"/>
      <c r="AO564" s="116"/>
      <c r="AY564" s="172">
        <f>SUM(AK564)</f>
        <v>0</v>
      </c>
    </row>
    <row r="565" spans="1:41" s="155" customFormat="1" ht="48.75" customHeight="1" hidden="1">
      <c r="A565" s="153"/>
      <c r="B565" s="176" t="s">
        <v>143</v>
      </c>
      <c r="C565" s="177"/>
      <c r="D565" s="154"/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  <c r="P565" s="154"/>
      <c r="Q565" s="154"/>
      <c r="R565" s="154"/>
      <c r="S565" s="154"/>
      <c r="T565" s="154"/>
      <c r="U565" s="154"/>
      <c r="V565" s="154"/>
      <c r="W565" s="154"/>
      <c r="X565" s="154"/>
      <c r="Y565" s="154"/>
      <c r="Z565" s="154"/>
      <c r="AA565" s="154"/>
      <c r="AB565" s="154"/>
      <c r="AC565" s="154"/>
      <c r="AD565" s="154"/>
      <c r="AE565" s="154"/>
      <c r="AF565" s="154"/>
      <c r="AG565" s="154"/>
      <c r="AH565" s="154"/>
      <c r="AI565" s="154"/>
      <c r="AJ565" s="154"/>
      <c r="AK565" s="154">
        <f>SUM(AC565-AI565+AJ565)</f>
        <v>0</v>
      </c>
      <c r="AL565" s="154"/>
      <c r="AM565" s="154"/>
      <c r="AN565" s="154"/>
      <c r="AO565" s="156"/>
    </row>
    <row r="566" spans="1:41" s="72" customFormat="1" ht="22.5" customHeight="1" hidden="1">
      <c r="A566" s="50"/>
      <c r="B566" s="127" t="s">
        <v>32</v>
      </c>
      <c r="C566" s="128" t="s">
        <v>33</v>
      </c>
      <c r="D566" s="129">
        <f>SUM(D567:D579)</f>
        <v>0</v>
      </c>
      <c r="E566" s="129">
        <f>SUM(E567:E579)</f>
        <v>0</v>
      </c>
      <c r="F566" s="129">
        <f>SUM(F567:F579)</f>
        <v>0</v>
      </c>
      <c r="G566" s="129">
        <f>SUM(G567:G579)</f>
        <v>0</v>
      </c>
      <c r="H566" s="129">
        <f>SUM(H567:H579)</f>
        <v>0</v>
      </c>
      <c r="I566" s="129"/>
      <c r="J566" s="129"/>
      <c r="K566" s="129"/>
      <c r="L566" s="129"/>
      <c r="M566" s="129"/>
      <c r="N566" s="129">
        <f>SUM(N567:N579)</f>
        <v>0</v>
      </c>
      <c r="O566" s="129">
        <f>SUM(O567:O579)</f>
        <v>0</v>
      </c>
      <c r="P566" s="129">
        <f>SUM(P567:P579)</f>
        <v>0</v>
      </c>
      <c r="Q566" s="129"/>
      <c r="R566" s="129"/>
      <c r="S566" s="129">
        <f aca="true" t="shared" si="199" ref="S566:AB566">SUM(S567:S579)</f>
        <v>0</v>
      </c>
      <c r="T566" s="129">
        <f t="shared" si="199"/>
        <v>0</v>
      </c>
      <c r="U566" s="129">
        <f t="shared" si="199"/>
        <v>0</v>
      </c>
      <c r="V566" s="129">
        <f t="shared" si="199"/>
        <v>0</v>
      </c>
      <c r="W566" s="129">
        <f t="shared" si="199"/>
        <v>0</v>
      </c>
      <c r="X566" s="129">
        <f t="shared" si="199"/>
        <v>0</v>
      </c>
      <c r="Y566" s="129">
        <f t="shared" si="199"/>
        <v>0</v>
      </c>
      <c r="Z566" s="129">
        <f t="shared" si="199"/>
        <v>0</v>
      </c>
      <c r="AA566" s="129">
        <f t="shared" si="199"/>
        <v>0</v>
      </c>
      <c r="AB566" s="129">
        <f t="shared" si="199"/>
        <v>0</v>
      </c>
      <c r="AC566" s="129">
        <f>SUM(AC567+AC576)</f>
        <v>2721898</v>
      </c>
      <c r="AD566" s="129">
        <f aca="true" t="shared" si="200" ref="AD566:AK566">SUM(AD567+AD576)</f>
        <v>2721898</v>
      </c>
      <c r="AE566" s="129">
        <f t="shared" si="200"/>
        <v>0</v>
      </c>
      <c r="AF566" s="129">
        <f t="shared" si="200"/>
        <v>0</v>
      </c>
      <c r="AG566" s="129">
        <f t="shared" si="200"/>
        <v>0</v>
      </c>
      <c r="AH566" s="129">
        <f t="shared" si="200"/>
        <v>0</v>
      </c>
      <c r="AI566" s="129">
        <f t="shared" si="200"/>
        <v>0</v>
      </c>
      <c r="AJ566" s="129">
        <f t="shared" si="200"/>
        <v>0</v>
      </c>
      <c r="AK566" s="129">
        <f t="shared" si="200"/>
        <v>2721898</v>
      </c>
      <c r="AL566" s="129">
        <f>SUM(AL567+AL576)</f>
        <v>2721898</v>
      </c>
      <c r="AM566" s="129">
        <f>SUM(AM567+AM576)</f>
        <v>0</v>
      </c>
      <c r="AN566" s="129">
        <f>SUM(AN567+AN576)</f>
        <v>0</v>
      </c>
      <c r="AO566" s="71"/>
    </row>
    <row r="567" spans="1:41" s="121" customFormat="1" ht="17.25" customHeight="1" hidden="1">
      <c r="A567" s="117"/>
      <c r="B567" s="182" t="s">
        <v>131</v>
      </c>
      <c r="C567" s="183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9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>
        <f>SUM(AC568+AC571+AC572+AC573+AC574+AC575)</f>
        <v>2721898</v>
      </c>
      <c r="AD567" s="118">
        <f aca="true" t="shared" si="201" ref="AD567:AK567">SUM(AD568+AD571+AD572+AD573+AD574+AD575)</f>
        <v>2721898</v>
      </c>
      <c r="AE567" s="118">
        <f t="shared" si="201"/>
        <v>0</v>
      </c>
      <c r="AF567" s="118">
        <f t="shared" si="201"/>
        <v>0</v>
      </c>
      <c r="AG567" s="118">
        <f t="shared" si="201"/>
        <v>0</v>
      </c>
      <c r="AH567" s="118">
        <f t="shared" si="201"/>
        <v>0</v>
      </c>
      <c r="AI567" s="118">
        <f t="shared" si="201"/>
        <v>0</v>
      </c>
      <c r="AJ567" s="118">
        <f t="shared" si="201"/>
        <v>0</v>
      </c>
      <c r="AK567" s="118">
        <f t="shared" si="201"/>
        <v>2721898</v>
      </c>
      <c r="AL567" s="118">
        <f>SUM(AL568+AL571+AL572+AL573+AL574+AL575)</f>
        <v>2721898</v>
      </c>
      <c r="AM567" s="118">
        <f>SUM(AM568+AM571+AM572+AM573+AM574+AM575)</f>
        <v>0</v>
      </c>
      <c r="AN567" s="118">
        <f>SUM(AN568+AN571+AN572+AN573+AN574+AN575)</f>
        <v>0</v>
      </c>
      <c r="AO567" s="120">
        <f>SUM(AK567)</f>
        <v>2721898</v>
      </c>
    </row>
    <row r="568" spans="1:41" s="155" customFormat="1" ht="20.25" customHeight="1" hidden="1">
      <c r="A568" s="153"/>
      <c r="B568" s="176" t="s">
        <v>132</v>
      </c>
      <c r="C568" s="184"/>
      <c r="D568" s="154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P568" s="154"/>
      <c r="Q568" s="154"/>
      <c r="R568" s="154"/>
      <c r="S568" s="154"/>
      <c r="T568" s="154"/>
      <c r="U568" s="154"/>
      <c r="V568" s="154"/>
      <c r="W568" s="154"/>
      <c r="X568" s="154"/>
      <c r="Y568" s="154"/>
      <c r="Z568" s="154"/>
      <c r="AA568" s="154"/>
      <c r="AB568" s="154"/>
      <c r="AC568" s="154">
        <f>SUM(AC569+AC570)</f>
        <v>2334405</v>
      </c>
      <c r="AD568" s="154">
        <f aca="true" t="shared" si="202" ref="AD568:AK568">SUM(AD569+AD570)</f>
        <v>2334405</v>
      </c>
      <c r="AE568" s="154">
        <f t="shared" si="202"/>
        <v>0</v>
      </c>
      <c r="AF568" s="154">
        <f t="shared" si="202"/>
        <v>0</v>
      </c>
      <c r="AG568" s="154">
        <f t="shared" si="202"/>
        <v>0</v>
      </c>
      <c r="AH568" s="154">
        <f t="shared" si="202"/>
        <v>0</v>
      </c>
      <c r="AI568" s="154">
        <f t="shared" si="202"/>
        <v>0</v>
      </c>
      <c r="AJ568" s="154">
        <f t="shared" si="202"/>
        <v>0</v>
      </c>
      <c r="AK568" s="154">
        <f t="shared" si="202"/>
        <v>2334405</v>
      </c>
      <c r="AL568" s="154">
        <f>SUM(AL569+AL570)</f>
        <v>2334405</v>
      </c>
      <c r="AM568" s="154">
        <f>SUM(AM569+AM570)</f>
        <v>0</v>
      </c>
      <c r="AN568" s="154">
        <f>SUM(AN569+AN570)</f>
        <v>0</v>
      </c>
      <c r="AO568" s="156"/>
    </row>
    <row r="569" spans="1:42" s="114" customFormat="1" ht="20.25" customHeight="1" hidden="1">
      <c r="A569" s="111"/>
      <c r="B569" s="180" t="s">
        <v>133</v>
      </c>
      <c r="C569" s="181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3"/>
      <c r="P569" s="115"/>
      <c r="Q569" s="115"/>
      <c r="R569" s="115"/>
      <c r="S569" s="115"/>
      <c r="T569" s="115"/>
      <c r="U569" s="112"/>
      <c r="V569" s="112"/>
      <c r="W569" s="112"/>
      <c r="X569" s="112"/>
      <c r="Y569" s="113"/>
      <c r="Z569" s="115"/>
      <c r="AA569" s="115"/>
      <c r="AB569" s="115"/>
      <c r="AC569" s="112">
        <v>1988488</v>
      </c>
      <c r="AD569" s="112">
        <v>1988488</v>
      </c>
      <c r="AE569" s="112"/>
      <c r="AF569" s="112"/>
      <c r="AG569" s="112"/>
      <c r="AH569" s="112"/>
      <c r="AI569" s="112"/>
      <c r="AJ569" s="112"/>
      <c r="AK569" s="112">
        <f>SUM(AC569-AI569+AJ569)</f>
        <v>1988488</v>
      </c>
      <c r="AL569" s="112">
        <v>1988488</v>
      </c>
      <c r="AM569" s="112"/>
      <c r="AN569" s="112"/>
      <c r="AO569" s="116"/>
      <c r="AP569" s="172">
        <f>SUM(AK569)</f>
        <v>1988488</v>
      </c>
    </row>
    <row r="570" spans="1:43" s="114" customFormat="1" ht="20.25" customHeight="1" hidden="1">
      <c r="A570" s="111"/>
      <c r="B570" s="180" t="s">
        <v>134</v>
      </c>
      <c r="C570" s="181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3"/>
      <c r="P570" s="115"/>
      <c r="Q570" s="115"/>
      <c r="R570" s="115"/>
      <c r="S570" s="115"/>
      <c r="T570" s="115"/>
      <c r="U570" s="112"/>
      <c r="V570" s="112"/>
      <c r="W570" s="112"/>
      <c r="X570" s="112"/>
      <c r="Y570" s="113"/>
      <c r="Z570" s="115"/>
      <c r="AA570" s="115"/>
      <c r="AB570" s="115"/>
      <c r="AC570" s="112">
        <v>345917</v>
      </c>
      <c r="AD570" s="112">
        <v>345917</v>
      </c>
      <c r="AE570" s="112"/>
      <c r="AF570" s="112"/>
      <c r="AG570" s="112"/>
      <c r="AH570" s="112"/>
      <c r="AI570" s="112"/>
      <c r="AJ570" s="112"/>
      <c r="AK570" s="112">
        <f>SUM(AC570-AI570+AJ570)</f>
        <v>345917</v>
      </c>
      <c r="AL570" s="112">
        <v>345917</v>
      </c>
      <c r="AM570" s="112"/>
      <c r="AN570" s="112"/>
      <c r="AO570" s="116"/>
      <c r="AQ570" s="172">
        <f>SUM(AK570)</f>
        <v>345917</v>
      </c>
    </row>
    <row r="571" spans="1:44" s="155" customFormat="1" ht="20.25" customHeight="1" hidden="1">
      <c r="A571" s="153"/>
      <c r="B571" s="176" t="s">
        <v>135</v>
      </c>
      <c r="C571" s="177"/>
      <c r="D571" s="154"/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  <c r="P571" s="154"/>
      <c r="Q571" s="154"/>
      <c r="R571" s="154"/>
      <c r="S571" s="154"/>
      <c r="T571" s="154"/>
      <c r="U571" s="154"/>
      <c r="V571" s="154"/>
      <c r="W571" s="154"/>
      <c r="X571" s="154"/>
      <c r="Y571" s="154"/>
      <c r="Z571" s="154"/>
      <c r="AA571" s="154"/>
      <c r="AB571" s="154"/>
      <c r="AC571" s="154"/>
      <c r="AD571" s="154"/>
      <c r="AE571" s="154"/>
      <c r="AF571" s="154"/>
      <c r="AG571" s="154"/>
      <c r="AH571" s="154"/>
      <c r="AI571" s="154"/>
      <c r="AJ571" s="154"/>
      <c r="AK571" s="154">
        <f>SUM(AC571-AI571+AJ571)</f>
        <v>0</v>
      </c>
      <c r="AL571" s="154"/>
      <c r="AM571" s="154"/>
      <c r="AN571" s="154"/>
      <c r="AO571" s="156"/>
      <c r="AR571" s="173">
        <f>SUM(AK571)</f>
        <v>0</v>
      </c>
    </row>
    <row r="572" spans="1:45" s="155" customFormat="1" ht="20.25" customHeight="1" hidden="1">
      <c r="A572" s="153"/>
      <c r="B572" s="176" t="s">
        <v>136</v>
      </c>
      <c r="C572" s="177"/>
      <c r="D572" s="154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  <c r="P572" s="154"/>
      <c r="Q572" s="154"/>
      <c r="R572" s="154"/>
      <c r="S572" s="154"/>
      <c r="T572" s="154"/>
      <c r="U572" s="154"/>
      <c r="V572" s="154"/>
      <c r="W572" s="154"/>
      <c r="X572" s="154"/>
      <c r="Y572" s="154"/>
      <c r="Z572" s="154"/>
      <c r="AA572" s="154"/>
      <c r="AB572" s="154"/>
      <c r="AC572" s="154">
        <v>19312</v>
      </c>
      <c r="AD572" s="154">
        <v>19312</v>
      </c>
      <c r="AE572" s="154"/>
      <c r="AF572" s="154"/>
      <c r="AG572" s="154"/>
      <c r="AH572" s="154"/>
      <c r="AI572" s="154"/>
      <c r="AJ572" s="154"/>
      <c r="AK572" s="154">
        <f>SUM(AC572-AI572+AJ572)</f>
        <v>19312</v>
      </c>
      <c r="AL572" s="154">
        <v>19312</v>
      </c>
      <c r="AM572" s="154"/>
      <c r="AN572" s="154"/>
      <c r="AO572" s="156"/>
      <c r="AS572" s="173">
        <f>SUM(AK572)</f>
        <v>19312</v>
      </c>
    </row>
    <row r="573" spans="1:46" s="155" customFormat="1" ht="38.25" customHeight="1" hidden="1">
      <c r="A573" s="153"/>
      <c r="B573" s="176" t="s">
        <v>137</v>
      </c>
      <c r="C573" s="177"/>
      <c r="D573" s="154"/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  <c r="P573" s="154"/>
      <c r="Q573" s="154"/>
      <c r="R573" s="154"/>
      <c r="S573" s="154"/>
      <c r="T573" s="154"/>
      <c r="U573" s="154"/>
      <c r="V573" s="154"/>
      <c r="W573" s="154"/>
      <c r="X573" s="154"/>
      <c r="Y573" s="154"/>
      <c r="Z573" s="154"/>
      <c r="AA573" s="154"/>
      <c r="AB573" s="154"/>
      <c r="AC573" s="154">
        <v>368181</v>
      </c>
      <c r="AD573" s="154">
        <v>368181</v>
      </c>
      <c r="AE573" s="154"/>
      <c r="AF573" s="154"/>
      <c r="AG573" s="154"/>
      <c r="AH573" s="154"/>
      <c r="AI573" s="154"/>
      <c r="AJ573" s="154"/>
      <c r="AK573" s="154">
        <f>SUM(AC573-AI573+AJ573)</f>
        <v>368181</v>
      </c>
      <c r="AL573" s="154">
        <v>368181</v>
      </c>
      <c r="AM573" s="154"/>
      <c r="AN573" s="154"/>
      <c r="AO573" s="156"/>
      <c r="AT573" s="173">
        <f>SUM(AK573)</f>
        <v>368181</v>
      </c>
    </row>
    <row r="574" spans="1:47" s="155" customFormat="1" ht="20.25" customHeight="1" hidden="1">
      <c r="A574" s="153"/>
      <c r="B574" s="176" t="s">
        <v>138</v>
      </c>
      <c r="C574" s="177"/>
      <c r="D574" s="154"/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  <c r="P574" s="154"/>
      <c r="Q574" s="154"/>
      <c r="R574" s="154"/>
      <c r="S574" s="154"/>
      <c r="T574" s="154"/>
      <c r="U574" s="154"/>
      <c r="V574" s="154"/>
      <c r="W574" s="154"/>
      <c r="X574" s="154"/>
      <c r="Y574" s="154"/>
      <c r="Z574" s="154"/>
      <c r="AA574" s="154"/>
      <c r="AB574" s="154"/>
      <c r="AC574" s="154"/>
      <c r="AD574" s="154"/>
      <c r="AE574" s="154"/>
      <c r="AF574" s="154"/>
      <c r="AG574" s="154"/>
      <c r="AH574" s="154"/>
      <c r="AI574" s="154"/>
      <c r="AJ574" s="154"/>
      <c r="AK574" s="154">
        <f>SUM(AC574-AI574+AJ574)</f>
        <v>0</v>
      </c>
      <c r="AL574" s="154"/>
      <c r="AM574" s="154"/>
      <c r="AN574" s="154"/>
      <c r="AO574" s="156"/>
      <c r="AU574" s="173">
        <f>SUM(AK574)</f>
        <v>0</v>
      </c>
    </row>
    <row r="575" spans="1:48" s="155" customFormat="1" ht="20.25" customHeight="1" hidden="1">
      <c r="A575" s="153"/>
      <c r="B575" s="176" t="s">
        <v>139</v>
      </c>
      <c r="C575" s="177"/>
      <c r="D575" s="154"/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  <c r="P575" s="154"/>
      <c r="Q575" s="154"/>
      <c r="R575" s="154"/>
      <c r="S575" s="154"/>
      <c r="T575" s="154"/>
      <c r="U575" s="154"/>
      <c r="V575" s="154"/>
      <c r="W575" s="154"/>
      <c r="X575" s="154"/>
      <c r="Y575" s="154"/>
      <c r="Z575" s="154"/>
      <c r="AA575" s="154"/>
      <c r="AB575" s="154"/>
      <c r="AC575" s="154"/>
      <c r="AD575" s="154"/>
      <c r="AE575" s="154"/>
      <c r="AF575" s="154"/>
      <c r="AG575" s="154"/>
      <c r="AH575" s="154"/>
      <c r="AI575" s="154"/>
      <c r="AJ575" s="154"/>
      <c r="AK575" s="154">
        <f>SUM(AC575-AI575+AJ575)</f>
        <v>0</v>
      </c>
      <c r="AL575" s="154"/>
      <c r="AM575" s="154"/>
      <c r="AN575" s="154"/>
      <c r="AO575" s="156"/>
      <c r="AV575" s="173">
        <f>SUM(AK575)</f>
        <v>0</v>
      </c>
    </row>
    <row r="576" spans="1:49" s="151" customFormat="1" ht="20.25" customHeight="1" hidden="1">
      <c r="A576" s="149"/>
      <c r="B576" s="178" t="s">
        <v>140</v>
      </c>
      <c r="C576" s="179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>
        <f>SUM(AC577+AC579)</f>
        <v>0</v>
      </c>
      <c r="AD576" s="150">
        <f aca="true" t="shared" si="203" ref="AD576:AK576">SUM(AD577+AD579)</f>
        <v>0</v>
      </c>
      <c r="AE576" s="150">
        <f t="shared" si="203"/>
        <v>0</v>
      </c>
      <c r="AF576" s="150">
        <f t="shared" si="203"/>
        <v>0</v>
      </c>
      <c r="AG576" s="150">
        <f t="shared" si="203"/>
        <v>0</v>
      </c>
      <c r="AH576" s="150">
        <f t="shared" si="203"/>
        <v>0</v>
      </c>
      <c r="AI576" s="150">
        <f t="shared" si="203"/>
        <v>0</v>
      </c>
      <c r="AJ576" s="150">
        <f t="shared" si="203"/>
        <v>0</v>
      </c>
      <c r="AK576" s="150">
        <f t="shared" si="203"/>
        <v>0</v>
      </c>
      <c r="AL576" s="150">
        <f>SUM(AL577+AL579)</f>
        <v>0</v>
      </c>
      <c r="AM576" s="150">
        <f>SUM(AM577+AM579)</f>
        <v>0</v>
      </c>
      <c r="AN576" s="150">
        <f>SUM(AN577+AN579)</f>
        <v>0</v>
      </c>
      <c r="AO576" s="152"/>
      <c r="AW576" s="174">
        <f>SUM(AK576)</f>
        <v>0</v>
      </c>
    </row>
    <row r="577" spans="1:50" s="155" customFormat="1" ht="20.25" customHeight="1" hidden="1">
      <c r="A577" s="153"/>
      <c r="B577" s="176" t="s">
        <v>141</v>
      </c>
      <c r="C577" s="177"/>
      <c r="D577" s="154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P577" s="154"/>
      <c r="Q577" s="154"/>
      <c r="R577" s="154"/>
      <c r="S577" s="154"/>
      <c r="T577" s="154"/>
      <c r="U577" s="154"/>
      <c r="V577" s="154"/>
      <c r="W577" s="154"/>
      <c r="X577" s="154"/>
      <c r="Y577" s="154"/>
      <c r="Z577" s="154"/>
      <c r="AA577" s="154"/>
      <c r="AB577" s="154"/>
      <c r="AC577" s="154"/>
      <c r="AD577" s="154"/>
      <c r="AE577" s="154"/>
      <c r="AF577" s="154"/>
      <c r="AG577" s="154"/>
      <c r="AH577" s="154"/>
      <c r="AI577" s="154"/>
      <c r="AJ577" s="154"/>
      <c r="AK577" s="154">
        <f>SUM(AC577-AI577+AJ577)</f>
        <v>0</v>
      </c>
      <c r="AL577" s="154"/>
      <c r="AM577" s="154"/>
      <c r="AN577" s="154"/>
      <c r="AO577" s="156"/>
      <c r="AX577" s="173">
        <f>SUM(AK577)</f>
        <v>0</v>
      </c>
    </row>
    <row r="578" spans="1:51" s="114" customFormat="1" ht="48.75" customHeight="1" hidden="1">
      <c r="A578" s="111"/>
      <c r="B578" s="180" t="s">
        <v>142</v>
      </c>
      <c r="C578" s="181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3"/>
      <c r="P578" s="115"/>
      <c r="Q578" s="115"/>
      <c r="R578" s="115"/>
      <c r="S578" s="115"/>
      <c r="T578" s="115"/>
      <c r="U578" s="112"/>
      <c r="V578" s="112"/>
      <c r="W578" s="112"/>
      <c r="X578" s="112"/>
      <c r="Y578" s="113"/>
      <c r="Z578" s="115"/>
      <c r="AA578" s="115"/>
      <c r="AB578" s="115"/>
      <c r="AC578" s="112"/>
      <c r="AD578" s="112"/>
      <c r="AE578" s="112"/>
      <c r="AF578" s="112"/>
      <c r="AG578" s="112"/>
      <c r="AH578" s="112"/>
      <c r="AI578" s="112"/>
      <c r="AJ578" s="112"/>
      <c r="AK578" s="112">
        <f>SUM(AC578-AI578+AJ578)</f>
        <v>0</v>
      </c>
      <c r="AL578" s="112"/>
      <c r="AM578" s="112"/>
      <c r="AN578" s="112"/>
      <c r="AO578" s="116"/>
      <c r="AY578" s="172">
        <f>SUM(AK578)</f>
        <v>0</v>
      </c>
    </row>
    <row r="579" spans="1:41" s="155" customFormat="1" ht="33.75" customHeight="1" hidden="1">
      <c r="A579" s="153"/>
      <c r="B579" s="176" t="s">
        <v>143</v>
      </c>
      <c r="C579" s="177"/>
      <c r="D579" s="154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P579" s="154"/>
      <c r="Q579" s="154"/>
      <c r="R579" s="154"/>
      <c r="S579" s="154"/>
      <c r="T579" s="154"/>
      <c r="U579" s="154"/>
      <c r="V579" s="154"/>
      <c r="W579" s="154"/>
      <c r="X579" s="154"/>
      <c r="Y579" s="154"/>
      <c r="Z579" s="154"/>
      <c r="AA579" s="154"/>
      <c r="AB579" s="154"/>
      <c r="AC579" s="154"/>
      <c r="AD579" s="154"/>
      <c r="AE579" s="154"/>
      <c r="AF579" s="154"/>
      <c r="AG579" s="154"/>
      <c r="AH579" s="154"/>
      <c r="AI579" s="154"/>
      <c r="AJ579" s="154"/>
      <c r="AK579" s="154">
        <f>SUM(AC579-AI579+AJ579)</f>
        <v>0</v>
      </c>
      <c r="AL579" s="154"/>
      <c r="AM579" s="154"/>
      <c r="AN579" s="154"/>
      <c r="AO579" s="156"/>
    </row>
    <row r="580" spans="1:41" s="35" customFormat="1" ht="31.5" customHeight="1" hidden="1" thickBot="1">
      <c r="A580" s="48"/>
      <c r="B580" s="185" t="s">
        <v>34</v>
      </c>
      <c r="C580" s="186"/>
      <c r="D580" s="74" t="e">
        <f>SUM(#REF!+D595+D609+#REF!+#REF!+#REF!+D623+#REF!+#REF!)</f>
        <v>#REF!</v>
      </c>
      <c r="E580" s="74" t="e">
        <f>SUM(#REF!+E595+E609+#REF!+#REF!+#REF!+E623+#REF!+#REF!)</f>
        <v>#REF!</v>
      </c>
      <c r="F580" s="74" t="e">
        <f>SUM(#REF!+F595+F609+#REF!+#REF!+#REF!+F623+#REF!+#REF!)</f>
        <v>#REF!</v>
      </c>
      <c r="G580" s="74" t="e">
        <f>SUM(#REF!+G595+G609+#REF!+#REF!+#REF!+G623+#REF!+#REF!)</f>
        <v>#REF!</v>
      </c>
      <c r="H580" s="74" t="e">
        <f>SUM(#REF!+H595+H609+#REF!+#REF!+#REF!+H623+#REF!+#REF!)</f>
        <v>#REF!</v>
      </c>
      <c r="I580" s="74"/>
      <c r="J580" s="74"/>
      <c r="K580" s="74"/>
      <c r="L580" s="74"/>
      <c r="M580" s="74"/>
      <c r="N580" s="74" t="e">
        <f>SUM(#REF!+N595+N609+N623+#REF!+#REF!+N651+#REF!)</f>
        <v>#REF!</v>
      </c>
      <c r="O580" s="74" t="e">
        <f>SUM(#REF!+O595+O609+O623+#REF!+#REF!+O651+#REF!)</f>
        <v>#REF!</v>
      </c>
      <c r="P580" s="74" t="e">
        <f>SUM(#REF!+P595+P609+P623+#REF!+#REF!+P651+#REF!)</f>
        <v>#REF!</v>
      </c>
      <c r="Q580" s="74" t="e">
        <f>SUM(#REF!+Q595+Q609+Q623+#REF!+#REF!+Q651+#REF!)</f>
        <v>#REF!</v>
      </c>
      <c r="R580" s="74" t="e">
        <f>SUM(#REF!+R595+R609+R623+#REF!+#REF!+R651+#REF!)</f>
        <v>#REF!</v>
      </c>
      <c r="S580" s="74" t="e">
        <f>SUM(#REF!+S595+S609+S623+#REF!+#REF!+S651+#REF!)</f>
        <v>#REF!</v>
      </c>
      <c r="T580" s="74" t="e">
        <f>SUM(#REF!+T595+T609+T623+#REF!+#REF!+T651+#REF!)</f>
        <v>#REF!</v>
      </c>
      <c r="U580" s="74" t="e">
        <f>SUM(#REF!+U595+U609+U623+#REF!+#REF!+U651+#REF!+U637)</f>
        <v>#REF!</v>
      </c>
      <c r="V580" s="74" t="e">
        <f>SUM(#REF!+V595+V609+V623+#REF!+#REF!+V651+#REF!+V637)</f>
        <v>#REF!</v>
      </c>
      <c r="W580" s="74" t="e">
        <f>SUM(#REF!+W595+W609+W623+#REF!+#REF!+W651+#REF!+W637)</f>
        <v>#REF!</v>
      </c>
      <c r="X580" s="74" t="e">
        <f>SUM(#REF!+X595+X609+X623+#REF!+#REF!+X651+#REF!+X637)</f>
        <v>#REF!</v>
      </c>
      <c r="Y580" s="74" t="e">
        <f>SUM(#REF!+Y595+Y609+Y623+#REF!+#REF!+Y651+#REF!+Y637)</f>
        <v>#REF!</v>
      </c>
      <c r="Z580" s="74" t="e">
        <f>SUM(#REF!+Z595+Z609+Z623+#REF!+#REF!+Z651+#REF!+Z637)</f>
        <v>#REF!</v>
      </c>
      <c r="AA580" s="74" t="e">
        <f>SUM(#REF!+AA595+AA609+AA623+#REF!+#REF!+AA651+#REF!+AA637)</f>
        <v>#REF!</v>
      </c>
      <c r="AB580" s="74" t="e">
        <f>SUM(#REF!+AB595+AB609+AB623+#REF!+#REF!+AB651+#REF!+AB637)</f>
        <v>#REF!</v>
      </c>
      <c r="AC580" s="74">
        <f>SUM(AC581+AC595+AC609+AC623+AC637+AC651+AC665+AC679)</f>
        <v>5368115</v>
      </c>
      <c r="AD580" s="74">
        <f aca="true" t="shared" si="204" ref="AD580:AK580">SUM(AD581+AD595+AD609+AD623+AD637+AD651+AD665+AD679)</f>
        <v>5368115</v>
      </c>
      <c r="AE580" s="74">
        <f t="shared" si="204"/>
        <v>0</v>
      </c>
      <c r="AF580" s="74">
        <f t="shared" si="204"/>
        <v>0</v>
      </c>
      <c r="AG580" s="74">
        <f t="shared" si="204"/>
        <v>0</v>
      </c>
      <c r="AH580" s="74">
        <f t="shared" si="204"/>
        <v>0</v>
      </c>
      <c r="AI580" s="74">
        <f t="shared" si="204"/>
        <v>0</v>
      </c>
      <c r="AJ580" s="74">
        <f t="shared" si="204"/>
        <v>0</v>
      </c>
      <c r="AK580" s="74">
        <f t="shared" si="204"/>
        <v>5368115</v>
      </c>
      <c r="AL580" s="74">
        <f>SUM(AL581+AL595+AL609+AL623+AL637+AL651+AL665+AL679)</f>
        <v>5368115</v>
      </c>
      <c r="AM580" s="74">
        <f>SUM(AM581+AM595+AM609+AM623+AM637+AM651+AM665+AM679)</f>
        <v>0</v>
      </c>
      <c r="AN580" s="74">
        <f>SUM(AN581+AN595+AN609+AN623+AN637+AN651+AN665+AN679)</f>
        <v>0</v>
      </c>
      <c r="AO580" s="34"/>
    </row>
    <row r="581" spans="1:41" s="84" customFormat="1" ht="25.5" customHeight="1" hidden="1">
      <c r="A581" s="48"/>
      <c r="B581" s="48" t="s">
        <v>108</v>
      </c>
      <c r="C581" s="51" t="s">
        <v>109</v>
      </c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70"/>
      <c r="O581" s="103"/>
      <c r="P581" s="70"/>
      <c r="Q581" s="70"/>
      <c r="R581" s="70"/>
      <c r="S581" s="70"/>
      <c r="T581" s="70"/>
      <c r="U581" s="52"/>
      <c r="V581" s="52"/>
      <c r="W581" s="52"/>
      <c r="X581" s="52"/>
      <c r="Y581" s="70"/>
      <c r="Z581" s="70"/>
      <c r="AA581" s="70"/>
      <c r="AB581" s="70"/>
      <c r="AC581" s="52">
        <f>SUM(AC582+AC591)</f>
        <v>586734</v>
      </c>
      <c r="AD581" s="52">
        <f aca="true" t="shared" si="205" ref="AD581:AK581">SUM(AD582+AD591)</f>
        <v>586734</v>
      </c>
      <c r="AE581" s="52">
        <f t="shared" si="205"/>
        <v>0</v>
      </c>
      <c r="AF581" s="52">
        <f t="shared" si="205"/>
        <v>0</v>
      </c>
      <c r="AG581" s="52">
        <f t="shared" si="205"/>
        <v>0</v>
      </c>
      <c r="AH581" s="52">
        <f t="shared" si="205"/>
        <v>0</v>
      </c>
      <c r="AI581" s="52">
        <f t="shared" si="205"/>
        <v>0</v>
      </c>
      <c r="AJ581" s="52">
        <f t="shared" si="205"/>
        <v>0</v>
      </c>
      <c r="AK581" s="52">
        <f t="shared" si="205"/>
        <v>586734</v>
      </c>
      <c r="AL581" s="52">
        <f>SUM(AL582+AL591)</f>
        <v>586734</v>
      </c>
      <c r="AM581" s="52">
        <f>SUM(AM582+AM591)</f>
        <v>0</v>
      </c>
      <c r="AN581" s="52">
        <f>SUM(AN582+AN591)</f>
        <v>0</v>
      </c>
      <c r="AO581" s="57"/>
    </row>
    <row r="582" spans="1:41" s="121" customFormat="1" ht="17.25" customHeight="1" hidden="1">
      <c r="A582" s="117"/>
      <c r="B582" s="182" t="s">
        <v>131</v>
      </c>
      <c r="C582" s="183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9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>
        <f>SUM(AC583+AC586+AC587+AC588+AC589+AC590)</f>
        <v>586734</v>
      </c>
      <c r="AD582" s="118">
        <f>SUM(AD583+AD586+AD587+AD588+AD589+AD590)</f>
        <v>586734</v>
      </c>
      <c r="AE582" s="118">
        <f aca="true" t="shared" si="206" ref="AE582:AK582">SUM(AE583+AE586+AE587+AE588+AE589+AE590)</f>
        <v>0</v>
      </c>
      <c r="AF582" s="118">
        <f t="shared" si="206"/>
        <v>0</v>
      </c>
      <c r="AG582" s="118">
        <f t="shared" si="206"/>
        <v>0</v>
      </c>
      <c r="AH582" s="118">
        <f t="shared" si="206"/>
        <v>0</v>
      </c>
      <c r="AI582" s="118">
        <f t="shared" si="206"/>
        <v>0</v>
      </c>
      <c r="AJ582" s="118">
        <f t="shared" si="206"/>
        <v>0</v>
      </c>
      <c r="AK582" s="118">
        <f t="shared" si="206"/>
        <v>586734</v>
      </c>
      <c r="AL582" s="118">
        <f>SUM(AL583+AL586+AL587+AL588+AL589+AL590)</f>
        <v>586734</v>
      </c>
      <c r="AM582" s="118">
        <f>SUM(AM583+AM586+AM587+AM588+AM589+AM590)</f>
        <v>0</v>
      </c>
      <c r="AN582" s="118">
        <f>SUM(AN583+AN586+AN587+AN588+AN589+AN590)</f>
        <v>0</v>
      </c>
      <c r="AO582" s="120">
        <f>SUM(AK582)</f>
        <v>586734</v>
      </c>
    </row>
    <row r="583" spans="1:41" s="155" customFormat="1" ht="20.25" customHeight="1" hidden="1">
      <c r="A583" s="153"/>
      <c r="B583" s="176" t="s">
        <v>132</v>
      </c>
      <c r="C583" s="184"/>
      <c r="D583" s="154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P583" s="154"/>
      <c r="Q583" s="154"/>
      <c r="R583" s="154"/>
      <c r="S583" s="154"/>
      <c r="T583" s="154"/>
      <c r="U583" s="154"/>
      <c r="V583" s="154"/>
      <c r="W583" s="154"/>
      <c r="X583" s="154"/>
      <c r="Y583" s="154"/>
      <c r="Z583" s="154"/>
      <c r="AA583" s="154"/>
      <c r="AB583" s="154"/>
      <c r="AC583" s="154">
        <f>SUM(AC584+AC585)</f>
        <v>584056</v>
      </c>
      <c r="AD583" s="154">
        <f>SUM(AD584+AD585)</f>
        <v>584056</v>
      </c>
      <c r="AE583" s="154">
        <f aca="true" t="shared" si="207" ref="AE583:AK583">SUM(AE584+AE585)</f>
        <v>0</v>
      </c>
      <c r="AF583" s="154">
        <f t="shared" si="207"/>
        <v>0</v>
      </c>
      <c r="AG583" s="154">
        <f t="shared" si="207"/>
        <v>0</v>
      </c>
      <c r="AH583" s="154">
        <f t="shared" si="207"/>
        <v>0</v>
      </c>
      <c r="AI583" s="154">
        <f t="shared" si="207"/>
        <v>0</v>
      </c>
      <c r="AJ583" s="154">
        <f t="shared" si="207"/>
        <v>0</v>
      </c>
      <c r="AK583" s="154">
        <f t="shared" si="207"/>
        <v>584056</v>
      </c>
      <c r="AL583" s="154">
        <f>SUM(AL584+AL585)</f>
        <v>584056</v>
      </c>
      <c r="AM583" s="154">
        <f>SUM(AM584+AM585)</f>
        <v>0</v>
      </c>
      <c r="AN583" s="154">
        <f>SUM(AN584+AN585)</f>
        <v>0</v>
      </c>
      <c r="AO583" s="156"/>
    </row>
    <row r="584" spans="1:42" s="114" customFormat="1" ht="20.25" customHeight="1" hidden="1">
      <c r="A584" s="111"/>
      <c r="B584" s="180" t="s">
        <v>133</v>
      </c>
      <c r="C584" s="181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3"/>
      <c r="P584" s="115"/>
      <c r="Q584" s="115"/>
      <c r="R584" s="115"/>
      <c r="S584" s="115"/>
      <c r="T584" s="115"/>
      <c r="U584" s="112"/>
      <c r="V584" s="112"/>
      <c r="W584" s="112"/>
      <c r="X584" s="112"/>
      <c r="Y584" s="113"/>
      <c r="Z584" s="115"/>
      <c r="AA584" s="115"/>
      <c r="AB584" s="115"/>
      <c r="AC584" s="112">
        <v>353290</v>
      </c>
      <c r="AD584" s="112">
        <v>353290</v>
      </c>
      <c r="AE584" s="112"/>
      <c r="AF584" s="112"/>
      <c r="AG584" s="112"/>
      <c r="AH584" s="112"/>
      <c r="AI584" s="112"/>
      <c r="AJ584" s="112"/>
      <c r="AK584" s="112">
        <f>SUM(AC584-AI584+AJ584)</f>
        <v>353290</v>
      </c>
      <c r="AL584" s="112">
        <v>353290</v>
      </c>
      <c r="AM584" s="112"/>
      <c r="AN584" s="112"/>
      <c r="AO584" s="116"/>
      <c r="AP584" s="172">
        <f>SUM(AK584)</f>
        <v>353290</v>
      </c>
    </row>
    <row r="585" spans="1:43" s="114" customFormat="1" ht="20.25" customHeight="1" hidden="1">
      <c r="A585" s="111"/>
      <c r="B585" s="180" t="s">
        <v>134</v>
      </c>
      <c r="C585" s="181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3"/>
      <c r="P585" s="115"/>
      <c r="Q585" s="115"/>
      <c r="R585" s="115"/>
      <c r="S585" s="115"/>
      <c r="T585" s="115"/>
      <c r="U585" s="112"/>
      <c r="V585" s="112"/>
      <c r="W585" s="112"/>
      <c r="X585" s="112"/>
      <c r="Y585" s="113"/>
      <c r="Z585" s="115"/>
      <c r="AA585" s="115"/>
      <c r="AB585" s="115"/>
      <c r="AC585" s="112">
        <v>230766</v>
      </c>
      <c r="AD585" s="112">
        <v>230766</v>
      </c>
      <c r="AE585" s="112"/>
      <c r="AF585" s="112"/>
      <c r="AG585" s="112"/>
      <c r="AH585" s="112"/>
      <c r="AI585" s="112"/>
      <c r="AJ585" s="112"/>
      <c r="AK585" s="112">
        <f>SUM(AC585-AI585+AJ585)</f>
        <v>230766</v>
      </c>
      <c r="AL585" s="112">
        <v>230766</v>
      </c>
      <c r="AM585" s="112"/>
      <c r="AN585" s="112"/>
      <c r="AO585" s="116"/>
      <c r="AQ585" s="172">
        <f>SUM(AK585)</f>
        <v>230766</v>
      </c>
    </row>
    <row r="586" spans="1:44" s="155" customFormat="1" ht="20.25" customHeight="1" hidden="1">
      <c r="A586" s="153"/>
      <c r="B586" s="176" t="s">
        <v>135</v>
      </c>
      <c r="C586" s="177"/>
      <c r="D586" s="154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P586" s="154"/>
      <c r="Q586" s="154"/>
      <c r="R586" s="154"/>
      <c r="S586" s="154"/>
      <c r="T586" s="154"/>
      <c r="U586" s="154"/>
      <c r="V586" s="154"/>
      <c r="W586" s="154"/>
      <c r="X586" s="154"/>
      <c r="Y586" s="154"/>
      <c r="Z586" s="154"/>
      <c r="AA586" s="154"/>
      <c r="AB586" s="154"/>
      <c r="AC586" s="154"/>
      <c r="AD586" s="154"/>
      <c r="AE586" s="154"/>
      <c r="AF586" s="154"/>
      <c r="AG586" s="154"/>
      <c r="AH586" s="154"/>
      <c r="AI586" s="154"/>
      <c r="AJ586" s="154"/>
      <c r="AK586" s="154">
        <f>SUM(AC586-AI586+AJ586)</f>
        <v>0</v>
      </c>
      <c r="AL586" s="154"/>
      <c r="AM586" s="154"/>
      <c r="AN586" s="154"/>
      <c r="AO586" s="156"/>
      <c r="AR586" s="173">
        <f>SUM(AK586)</f>
        <v>0</v>
      </c>
    </row>
    <row r="587" spans="1:45" s="155" customFormat="1" ht="20.25" customHeight="1" hidden="1">
      <c r="A587" s="153"/>
      <c r="B587" s="176" t="s">
        <v>136</v>
      </c>
      <c r="C587" s="177"/>
      <c r="D587" s="154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P587" s="154"/>
      <c r="Q587" s="154"/>
      <c r="R587" s="154"/>
      <c r="S587" s="154"/>
      <c r="T587" s="154"/>
      <c r="U587" s="154"/>
      <c r="V587" s="154"/>
      <c r="W587" s="154"/>
      <c r="X587" s="154"/>
      <c r="Y587" s="154"/>
      <c r="Z587" s="154"/>
      <c r="AA587" s="154"/>
      <c r="AB587" s="154"/>
      <c r="AC587" s="154">
        <v>2678</v>
      </c>
      <c r="AD587" s="154">
        <v>2678</v>
      </c>
      <c r="AE587" s="154"/>
      <c r="AF587" s="154"/>
      <c r="AG587" s="154"/>
      <c r="AH587" s="154"/>
      <c r="AI587" s="154"/>
      <c r="AJ587" s="154"/>
      <c r="AK587" s="154">
        <f>SUM(AC587-AI587+AJ587)</f>
        <v>2678</v>
      </c>
      <c r="AL587" s="154">
        <v>2678</v>
      </c>
      <c r="AM587" s="154"/>
      <c r="AN587" s="154"/>
      <c r="AO587" s="156"/>
      <c r="AS587" s="173">
        <f>SUM(AK587)</f>
        <v>2678</v>
      </c>
    </row>
    <row r="588" spans="1:46" s="155" customFormat="1" ht="38.25" customHeight="1" hidden="1">
      <c r="A588" s="153"/>
      <c r="B588" s="176" t="s">
        <v>137</v>
      </c>
      <c r="C588" s="177"/>
      <c r="D588" s="154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P588" s="154"/>
      <c r="Q588" s="154"/>
      <c r="R588" s="154"/>
      <c r="S588" s="154"/>
      <c r="T588" s="154"/>
      <c r="U588" s="154"/>
      <c r="V588" s="154"/>
      <c r="W588" s="154"/>
      <c r="X588" s="154"/>
      <c r="Y588" s="154"/>
      <c r="Z588" s="154"/>
      <c r="AA588" s="154"/>
      <c r="AB588" s="154"/>
      <c r="AC588" s="154"/>
      <c r="AD588" s="154"/>
      <c r="AE588" s="154"/>
      <c r="AF588" s="154"/>
      <c r="AG588" s="154"/>
      <c r="AH588" s="154"/>
      <c r="AI588" s="154"/>
      <c r="AJ588" s="154"/>
      <c r="AK588" s="154">
        <f>SUM(AC588-AI588+AJ588)</f>
        <v>0</v>
      </c>
      <c r="AL588" s="154"/>
      <c r="AM588" s="154"/>
      <c r="AN588" s="154"/>
      <c r="AO588" s="156"/>
      <c r="AT588" s="173">
        <f>SUM(AK588)</f>
        <v>0</v>
      </c>
    </row>
    <row r="589" spans="1:47" s="155" customFormat="1" ht="20.25" customHeight="1" hidden="1">
      <c r="A589" s="153"/>
      <c r="B589" s="176" t="s">
        <v>138</v>
      </c>
      <c r="C589" s="177"/>
      <c r="D589" s="154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P589" s="154"/>
      <c r="Q589" s="154"/>
      <c r="R589" s="154"/>
      <c r="S589" s="154"/>
      <c r="T589" s="154"/>
      <c r="U589" s="154"/>
      <c r="V589" s="154"/>
      <c r="W589" s="154"/>
      <c r="X589" s="154"/>
      <c r="Y589" s="154"/>
      <c r="Z589" s="154"/>
      <c r="AA589" s="154"/>
      <c r="AB589" s="154"/>
      <c r="AC589" s="154"/>
      <c r="AD589" s="154"/>
      <c r="AE589" s="154"/>
      <c r="AF589" s="154"/>
      <c r="AG589" s="154"/>
      <c r="AH589" s="154"/>
      <c r="AI589" s="154"/>
      <c r="AJ589" s="154"/>
      <c r="AK589" s="154">
        <f>SUM(AC589-AI589+AJ589)</f>
        <v>0</v>
      </c>
      <c r="AL589" s="154"/>
      <c r="AM589" s="154"/>
      <c r="AN589" s="154"/>
      <c r="AO589" s="156"/>
      <c r="AU589" s="173">
        <f>SUM(AK589)</f>
        <v>0</v>
      </c>
    </row>
    <row r="590" spans="1:48" s="155" customFormat="1" ht="20.25" customHeight="1" hidden="1">
      <c r="A590" s="153"/>
      <c r="B590" s="176" t="s">
        <v>139</v>
      </c>
      <c r="C590" s="177"/>
      <c r="D590" s="154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P590" s="154"/>
      <c r="Q590" s="154"/>
      <c r="R590" s="154"/>
      <c r="S590" s="154"/>
      <c r="T590" s="154"/>
      <c r="U590" s="154"/>
      <c r="V590" s="154"/>
      <c r="W590" s="154"/>
      <c r="X590" s="154"/>
      <c r="Y590" s="154"/>
      <c r="Z590" s="154"/>
      <c r="AA590" s="154"/>
      <c r="AB590" s="154"/>
      <c r="AC590" s="154"/>
      <c r="AD590" s="154"/>
      <c r="AE590" s="154"/>
      <c r="AF590" s="154"/>
      <c r="AG590" s="154"/>
      <c r="AH590" s="154"/>
      <c r="AI590" s="154"/>
      <c r="AJ590" s="154"/>
      <c r="AK590" s="154">
        <f>SUM(AC590-AI590+AJ590)</f>
        <v>0</v>
      </c>
      <c r="AL590" s="154"/>
      <c r="AM590" s="154"/>
      <c r="AN590" s="154"/>
      <c r="AO590" s="156"/>
      <c r="AV590" s="173">
        <f>SUM(AK590)</f>
        <v>0</v>
      </c>
    </row>
    <row r="591" spans="1:49" s="151" customFormat="1" ht="20.25" customHeight="1" hidden="1">
      <c r="A591" s="149"/>
      <c r="B591" s="178" t="s">
        <v>140</v>
      </c>
      <c r="C591" s="179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>
        <f>SUM(AC592+AC594)</f>
        <v>0</v>
      </c>
      <c r="AD591" s="150">
        <f>SUM(AD592+AD594)</f>
        <v>0</v>
      </c>
      <c r="AE591" s="150">
        <f aca="true" t="shared" si="208" ref="AE591:AK591">SUM(AE592+AE594)</f>
        <v>0</v>
      </c>
      <c r="AF591" s="150">
        <f t="shared" si="208"/>
        <v>0</v>
      </c>
      <c r="AG591" s="150">
        <f t="shared" si="208"/>
        <v>0</v>
      </c>
      <c r="AH591" s="150">
        <f t="shared" si="208"/>
        <v>0</v>
      </c>
      <c r="AI591" s="150">
        <f t="shared" si="208"/>
        <v>0</v>
      </c>
      <c r="AJ591" s="150">
        <f t="shared" si="208"/>
        <v>0</v>
      </c>
      <c r="AK591" s="150">
        <f t="shared" si="208"/>
        <v>0</v>
      </c>
      <c r="AL591" s="150">
        <f>SUM(AL592+AL594)</f>
        <v>0</v>
      </c>
      <c r="AM591" s="150">
        <f>SUM(AM592+AM594)</f>
        <v>0</v>
      </c>
      <c r="AN591" s="150">
        <f>SUM(AN592+AN594)</f>
        <v>0</v>
      </c>
      <c r="AO591" s="152"/>
      <c r="AW591" s="174">
        <f>SUM(AK591)</f>
        <v>0</v>
      </c>
    </row>
    <row r="592" spans="1:50" s="155" customFormat="1" ht="20.25" customHeight="1" hidden="1">
      <c r="A592" s="153"/>
      <c r="B592" s="176" t="s">
        <v>141</v>
      </c>
      <c r="C592" s="177"/>
      <c r="D592" s="154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P592" s="154"/>
      <c r="Q592" s="154"/>
      <c r="R592" s="154"/>
      <c r="S592" s="154"/>
      <c r="T592" s="154"/>
      <c r="U592" s="154"/>
      <c r="V592" s="154"/>
      <c r="W592" s="154"/>
      <c r="X592" s="154"/>
      <c r="Y592" s="154"/>
      <c r="Z592" s="154"/>
      <c r="AA592" s="154"/>
      <c r="AB592" s="154"/>
      <c r="AC592" s="154"/>
      <c r="AD592" s="154"/>
      <c r="AE592" s="154"/>
      <c r="AF592" s="154"/>
      <c r="AG592" s="154"/>
      <c r="AH592" s="154"/>
      <c r="AI592" s="154"/>
      <c r="AJ592" s="154"/>
      <c r="AK592" s="154">
        <f>SUM(AC592-AI592+AJ592)</f>
        <v>0</v>
      </c>
      <c r="AL592" s="154"/>
      <c r="AM592" s="154"/>
      <c r="AN592" s="154"/>
      <c r="AO592" s="156"/>
      <c r="AX592" s="173">
        <f>SUM(AK592)</f>
        <v>0</v>
      </c>
    </row>
    <row r="593" spans="1:51" s="114" customFormat="1" ht="48.75" customHeight="1" hidden="1">
      <c r="A593" s="111"/>
      <c r="B593" s="180" t="s">
        <v>142</v>
      </c>
      <c r="C593" s="181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3"/>
      <c r="P593" s="115"/>
      <c r="Q593" s="115"/>
      <c r="R593" s="115"/>
      <c r="S593" s="115"/>
      <c r="T593" s="115"/>
      <c r="U593" s="112"/>
      <c r="V593" s="112"/>
      <c r="W593" s="112"/>
      <c r="X593" s="112"/>
      <c r="Y593" s="113"/>
      <c r="Z593" s="115"/>
      <c r="AA593" s="115"/>
      <c r="AB593" s="115"/>
      <c r="AC593" s="112"/>
      <c r="AD593" s="112"/>
      <c r="AE593" s="112"/>
      <c r="AF593" s="112"/>
      <c r="AG593" s="112"/>
      <c r="AH593" s="112"/>
      <c r="AI593" s="112"/>
      <c r="AJ593" s="112"/>
      <c r="AK593" s="112">
        <f>SUM(AC593-AI593+AJ593)</f>
        <v>0</v>
      </c>
      <c r="AL593" s="112"/>
      <c r="AM593" s="112"/>
      <c r="AN593" s="112"/>
      <c r="AO593" s="116"/>
      <c r="AY593" s="172">
        <f>SUM(AK593)</f>
        <v>0</v>
      </c>
    </row>
    <row r="594" spans="1:41" s="155" customFormat="1" ht="48.75" customHeight="1" hidden="1">
      <c r="A594" s="153"/>
      <c r="B594" s="176" t="s">
        <v>143</v>
      </c>
      <c r="C594" s="177"/>
      <c r="D594" s="154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P594" s="154"/>
      <c r="Q594" s="154"/>
      <c r="R594" s="154"/>
      <c r="S594" s="154"/>
      <c r="T594" s="154"/>
      <c r="U594" s="154"/>
      <c r="V594" s="154"/>
      <c r="W594" s="154"/>
      <c r="X594" s="154"/>
      <c r="Y594" s="154"/>
      <c r="Z594" s="154"/>
      <c r="AA594" s="154"/>
      <c r="AB594" s="154"/>
      <c r="AC594" s="154"/>
      <c r="AD594" s="154"/>
      <c r="AE594" s="154"/>
      <c r="AF594" s="154"/>
      <c r="AG594" s="154"/>
      <c r="AH594" s="154"/>
      <c r="AI594" s="154"/>
      <c r="AJ594" s="154"/>
      <c r="AK594" s="154">
        <f>SUM(AC594-AI594+AJ594)</f>
        <v>0</v>
      </c>
      <c r="AL594" s="154"/>
      <c r="AM594" s="154"/>
      <c r="AN594" s="154"/>
      <c r="AO594" s="156"/>
    </row>
    <row r="595" spans="1:41" s="56" customFormat="1" ht="29.25" customHeight="1" hidden="1">
      <c r="A595" s="50"/>
      <c r="B595" s="127" t="s">
        <v>35</v>
      </c>
      <c r="C595" s="133" t="s">
        <v>36</v>
      </c>
      <c r="D595" s="130">
        <f>SUM(D598:D608)</f>
        <v>0</v>
      </c>
      <c r="E595" s="130">
        <f>SUM(E598:E608)</f>
        <v>0</v>
      </c>
      <c r="F595" s="130">
        <f>SUM(F598:F608)</f>
        <v>0</v>
      </c>
      <c r="G595" s="130">
        <f>SUM(G598:G608)</f>
        <v>0</v>
      </c>
      <c r="H595" s="130">
        <f>SUM(H598:H608)</f>
        <v>0</v>
      </c>
      <c r="I595" s="130"/>
      <c r="J595" s="130"/>
      <c r="K595" s="130"/>
      <c r="L595" s="130"/>
      <c r="M595" s="130"/>
      <c r="N595" s="130">
        <f aca="true" t="shared" si="209" ref="N595:AB595">SUM(N596:N608)</f>
        <v>0</v>
      </c>
      <c r="O595" s="130">
        <f t="shared" si="209"/>
        <v>0</v>
      </c>
      <c r="P595" s="130">
        <f t="shared" si="209"/>
        <v>0</v>
      </c>
      <c r="Q595" s="130">
        <f t="shared" si="209"/>
        <v>0</v>
      </c>
      <c r="R595" s="130">
        <f t="shared" si="209"/>
        <v>0</v>
      </c>
      <c r="S595" s="130">
        <f t="shared" si="209"/>
        <v>0</v>
      </c>
      <c r="T595" s="130">
        <f t="shared" si="209"/>
        <v>0</v>
      </c>
      <c r="U595" s="130">
        <f t="shared" si="209"/>
        <v>0</v>
      </c>
      <c r="V595" s="130">
        <f t="shared" si="209"/>
        <v>0</v>
      </c>
      <c r="W595" s="130">
        <f t="shared" si="209"/>
        <v>0</v>
      </c>
      <c r="X595" s="130">
        <f t="shared" si="209"/>
        <v>0</v>
      </c>
      <c r="Y595" s="100">
        <f t="shared" si="209"/>
        <v>0</v>
      </c>
      <c r="Z595" s="101">
        <f t="shared" si="209"/>
        <v>0</v>
      </c>
      <c r="AA595" s="130">
        <f t="shared" si="209"/>
        <v>0</v>
      </c>
      <c r="AB595" s="130">
        <f t="shared" si="209"/>
        <v>0</v>
      </c>
      <c r="AC595" s="130">
        <f>SUM(AC596+AC605)</f>
        <v>2065751</v>
      </c>
      <c r="AD595" s="130">
        <f aca="true" t="shared" si="210" ref="AD595:AK595">SUM(AD596+AD605)</f>
        <v>2065751</v>
      </c>
      <c r="AE595" s="130">
        <f t="shared" si="210"/>
        <v>0</v>
      </c>
      <c r="AF595" s="130">
        <f t="shared" si="210"/>
        <v>0</v>
      </c>
      <c r="AG595" s="130">
        <f t="shared" si="210"/>
        <v>0</v>
      </c>
      <c r="AH595" s="130">
        <f t="shared" si="210"/>
        <v>0</v>
      </c>
      <c r="AI595" s="130">
        <f t="shared" si="210"/>
        <v>0</v>
      </c>
      <c r="AJ595" s="130">
        <f t="shared" si="210"/>
        <v>0</v>
      </c>
      <c r="AK595" s="130">
        <f t="shared" si="210"/>
        <v>2065751</v>
      </c>
      <c r="AL595" s="130">
        <f>SUM(AL596+AL605)</f>
        <v>2065751</v>
      </c>
      <c r="AM595" s="130">
        <f>SUM(AM596+AM605)</f>
        <v>0</v>
      </c>
      <c r="AN595" s="130">
        <f>SUM(AN596+AN605)</f>
        <v>0</v>
      </c>
      <c r="AO595" s="55"/>
    </row>
    <row r="596" spans="1:41" s="121" customFormat="1" ht="17.25" customHeight="1" hidden="1">
      <c r="A596" s="117"/>
      <c r="B596" s="182" t="s">
        <v>131</v>
      </c>
      <c r="C596" s="183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9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>
        <f>SUM(AC597+AC600+AC601+AC602+AC603+AC604)</f>
        <v>2065751</v>
      </c>
      <c r="AD596" s="118">
        <f>SUM(AD597+AD600+AD601+AD602+AD603+AD604)</f>
        <v>2065751</v>
      </c>
      <c r="AE596" s="118">
        <f aca="true" t="shared" si="211" ref="AE596:AK596">SUM(AE597+AE600+AE601+AE602+AE603+AE604)</f>
        <v>0</v>
      </c>
      <c r="AF596" s="118">
        <f t="shared" si="211"/>
        <v>0</v>
      </c>
      <c r="AG596" s="118">
        <f t="shared" si="211"/>
        <v>0</v>
      </c>
      <c r="AH596" s="118">
        <f t="shared" si="211"/>
        <v>0</v>
      </c>
      <c r="AI596" s="118">
        <f t="shared" si="211"/>
        <v>0</v>
      </c>
      <c r="AJ596" s="118">
        <f t="shared" si="211"/>
        <v>0</v>
      </c>
      <c r="AK596" s="118">
        <f t="shared" si="211"/>
        <v>2065751</v>
      </c>
      <c r="AL596" s="118">
        <f>SUM(AL597+AL600+AL601+AL602+AL603+AL604)</f>
        <v>2065751</v>
      </c>
      <c r="AM596" s="118">
        <f>SUM(AM597+AM600+AM601+AM602+AM603+AM604)</f>
        <v>0</v>
      </c>
      <c r="AN596" s="118">
        <f>SUM(AN597+AN600+AN601+AN602+AN603+AN604)</f>
        <v>0</v>
      </c>
      <c r="AO596" s="120">
        <f>SUM(AK596)</f>
        <v>2065751</v>
      </c>
    </row>
    <row r="597" spans="1:41" s="155" customFormat="1" ht="20.25" customHeight="1" hidden="1">
      <c r="A597" s="153"/>
      <c r="B597" s="176" t="s">
        <v>132</v>
      </c>
      <c r="C597" s="18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P597" s="154"/>
      <c r="Q597" s="154"/>
      <c r="R597" s="154"/>
      <c r="S597" s="154"/>
      <c r="T597" s="154"/>
      <c r="U597" s="154"/>
      <c r="V597" s="154"/>
      <c r="W597" s="154"/>
      <c r="X597" s="154"/>
      <c r="Y597" s="154"/>
      <c r="Z597" s="154"/>
      <c r="AA597" s="154"/>
      <c r="AB597" s="154"/>
      <c r="AC597" s="154">
        <f>SUM(AC598+AC599)</f>
        <v>2032401</v>
      </c>
      <c r="AD597" s="154">
        <f>SUM(AD598+AD599)</f>
        <v>2032401</v>
      </c>
      <c r="AE597" s="154">
        <f aca="true" t="shared" si="212" ref="AE597:AK597">SUM(AE598+AE599)</f>
        <v>0</v>
      </c>
      <c r="AF597" s="154">
        <f t="shared" si="212"/>
        <v>0</v>
      </c>
      <c r="AG597" s="154">
        <f t="shared" si="212"/>
        <v>0</v>
      </c>
      <c r="AH597" s="154">
        <f t="shared" si="212"/>
        <v>0</v>
      </c>
      <c r="AI597" s="154">
        <f t="shared" si="212"/>
        <v>0</v>
      </c>
      <c r="AJ597" s="154">
        <f t="shared" si="212"/>
        <v>0</v>
      </c>
      <c r="AK597" s="154">
        <f t="shared" si="212"/>
        <v>2032401</v>
      </c>
      <c r="AL597" s="154">
        <f>SUM(AL598+AL599)</f>
        <v>2032401</v>
      </c>
      <c r="AM597" s="154">
        <f>SUM(AM598+AM599)</f>
        <v>0</v>
      </c>
      <c r="AN597" s="154">
        <f>SUM(AN598+AN599)</f>
        <v>0</v>
      </c>
      <c r="AO597" s="156"/>
    </row>
    <row r="598" spans="1:42" s="114" customFormat="1" ht="20.25" customHeight="1" hidden="1">
      <c r="A598" s="111"/>
      <c r="B598" s="180" t="s">
        <v>133</v>
      </c>
      <c r="C598" s="181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3"/>
      <c r="P598" s="115"/>
      <c r="Q598" s="115"/>
      <c r="R598" s="115"/>
      <c r="S598" s="115"/>
      <c r="T598" s="115"/>
      <c r="U598" s="112"/>
      <c r="V598" s="112"/>
      <c r="W598" s="112"/>
      <c r="X598" s="112"/>
      <c r="Y598" s="113"/>
      <c r="Z598" s="115"/>
      <c r="AA598" s="115"/>
      <c r="AB598" s="115"/>
      <c r="AC598" s="112">
        <v>1266918</v>
      </c>
      <c r="AD598" s="112">
        <v>1266918</v>
      </c>
      <c r="AE598" s="112"/>
      <c r="AF598" s="112"/>
      <c r="AG598" s="112"/>
      <c r="AH598" s="112"/>
      <c r="AI598" s="112"/>
      <c r="AJ598" s="112"/>
      <c r="AK598" s="112">
        <f>SUM(AC598-AI598+AJ598)</f>
        <v>1266918</v>
      </c>
      <c r="AL598" s="112">
        <v>1266918</v>
      </c>
      <c r="AM598" s="112"/>
      <c r="AN598" s="112"/>
      <c r="AO598" s="116"/>
      <c r="AP598" s="172">
        <f>SUM(AK598)</f>
        <v>1266918</v>
      </c>
    </row>
    <row r="599" spans="1:43" s="114" customFormat="1" ht="20.25" customHeight="1" hidden="1">
      <c r="A599" s="111"/>
      <c r="B599" s="180" t="s">
        <v>134</v>
      </c>
      <c r="C599" s="181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3"/>
      <c r="P599" s="115"/>
      <c r="Q599" s="115"/>
      <c r="R599" s="115"/>
      <c r="S599" s="115"/>
      <c r="T599" s="115"/>
      <c r="U599" s="112"/>
      <c r="V599" s="112"/>
      <c r="W599" s="112"/>
      <c r="X599" s="112"/>
      <c r="Y599" s="113"/>
      <c r="Z599" s="115"/>
      <c r="AA599" s="115"/>
      <c r="AB599" s="115"/>
      <c r="AC599" s="112">
        <v>765483</v>
      </c>
      <c r="AD599" s="112">
        <v>765483</v>
      </c>
      <c r="AE599" s="112"/>
      <c r="AF599" s="112"/>
      <c r="AG599" s="112"/>
      <c r="AH599" s="112"/>
      <c r="AI599" s="112"/>
      <c r="AJ599" s="112"/>
      <c r="AK599" s="112">
        <f>SUM(AC599-AI599+AJ599)</f>
        <v>765483</v>
      </c>
      <c r="AL599" s="112">
        <v>765483</v>
      </c>
      <c r="AM599" s="112"/>
      <c r="AN599" s="112"/>
      <c r="AO599" s="116"/>
      <c r="AQ599" s="172">
        <f>SUM(AK599)</f>
        <v>765483</v>
      </c>
    </row>
    <row r="600" spans="1:44" s="155" customFormat="1" ht="20.25" customHeight="1" hidden="1">
      <c r="A600" s="153"/>
      <c r="B600" s="176" t="s">
        <v>135</v>
      </c>
      <c r="C600" s="177"/>
      <c r="D600" s="154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P600" s="154"/>
      <c r="Q600" s="154"/>
      <c r="R600" s="154"/>
      <c r="S600" s="154"/>
      <c r="T600" s="154"/>
      <c r="U600" s="154"/>
      <c r="V600" s="154"/>
      <c r="W600" s="154"/>
      <c r="X600" s="154"/>
      <c r="Y600" s="154"/>
      <c r="Z600" s="154"/>
      <c r="AA600" s="154"/>
      <c r="AB600" s="154"/>
      <c r="AC600" s="154"/>
      <c r="AD600" s="154"/>
      <c r="AE600" s="154"/>
      <c r="AF600" s="154"/>
      <c r="AG600" s="154"/>
      <c r="AH600" s="154"/>
      <c r="AI600" s="154"/>
      <c r="AJ600" s="154"/>
      <c r="AK600" s="154">
        <f>SUM(AC600-AI600+AJ600)</f>
        <v>0</v>
      </c>
      <c r="AL600" s="154"/>
      <c r="AM600" s="154"/>
      <c r="AN600" s="154"/>
      <c r="AO600" s="156"/>
      <c r="AR600" s="173">
        <f>SUM(AK600)</f>
        <v>0</v>
      </c>
    </row>
    <row r="601" spans="1:45" s="155" customFormat="1" ht="20.25" customHeight="1" hidden="1">
      <c r="A601" s="153"/>
      <c r="B601" s="176" t="s">
        <v>136</v>
      </c>
      <c r="C601" s="177"/>
      <c r="D601" s="154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P601" s="154"/>
      <c r="Q601" s="154"/>
      <c r="R601" s="154"/>
      <c r="S601" s="154"/>
      <c r="T601" s="154"/>
      <c r="U601" s="154"/>
      <c r="V601" s="154"/>
      <c r="W601" s="154"/>
      <c r="X601" s="154"/>
      <c r="Y601" s="154"/>
      <c r="Z601" s="154"/>
      <c r="AA601" s="154"/>
      <c r="AB601" s="154"/>
      <c r="AC601" s="154">
        <v>33350</v>
      </c>
      <c r="AD601" s="154">
        <v>33350</v>
      </c>
      <c r="AE601" s="154"/>
      <c r="AF601" s="154"/>
      <c r="AG601" s="154"/>
      <c r="AH601" s="154"/>
      <c r="AI601" s="154"/>
      <c r="AJ601" s="154"/>
      <c r="AK601" s="154">
        <f>SUM(AC601-AI601+AJ601)</f>
        <v>33350</v>
      </c>
      <c r="AL601" s="154">
        <v>33350</v>
      </c>
      <c r="AM601" s="154"/>
      <c r="AN601" s="154"/>
      <c r="AO601" s="156"/>
      <c r="AS601" s="173">
        <f>SUM(AK601)</f>
        <v>33350</v>
      </c>
    </row>
    <row r="602" spans="1:46" s="155" customFormat="1" ht="38.25" customHeight="1" hidden="1">
      <c r="A602" s="153"/>
      <c r="B602" s="176" t="s">
        <v>137</v>
      </c>
      <c r="C602" s="177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P602" s="154"/>
      <c r="Q602" s="154"/>
      <c r="R602" s="154"/>
      <c r="S602" s="154"/>
      <c r="T602" s="154"/>
      <c r="U602" s="154"/>
      <c r="V602" s="154"/>
      <c r="W602" s="154"/>
      <c r="X602" s="154"/>
      <c r="Y602" s="154"/>
      <c r="Z602" s="154"/>
      <c r="AA602" s="154"/>
      <c r="AB602" s="154"/>
      <c r="AC602" s="154"/>
      <c r="AD602" s="154"/>
      <c r="AE602" s="154"/>
      <c r="AF602" s="154"/>
      <c r="AG602" s="154"/>
      <c r="AH602" s="154"/>
      <c r="AI602" s="154"/>
      <c r="AJ602" s="154"/>
      <c r="AK602" s="154">
        <f>SUM(AC602-AI602+AJ602)</f>
        <v>0</v>
      </c>
      <c r="AL602" s="154"/>
      <c r="AM602" s="154"/>
      <c r="AN602" s="154"/>
      <c r="AO602" s="156"/>
      <c r="AT602" s="173">
        <f>SUM(AK602)</f>
        <v>0</v>
      </c>
    </row>
    <row r="603" spans="1:47" s="155" customFormat="1" ht="20.25" customHeight="1" hidden="1">
      <c r="A603" s="153"/>
      <c r="B603" s="176" t="s">
        <v>138</v>
      </c>
      <c r="C603" s="177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P603" s="154"/>
      <c r="Q603" s="154"/>
      <c r="R603" s="154"/>
      <c r="S603" s="154"/>
      <c r="T603" s="154"/>
      <c r="U603" s="154"/>
      <c r="V603" s="154"/>
      <c r="W603" s="154"/>
      <c r="X603" s="154"/>
      <c r="Y603" s="154"/>
      <c r="Z603" s="154"/>
      <c r="AA603" s="154"/>
      <c r="AB603" s="154"/>
      <c r="AC603" s="154"/>
      <c r="AD603" s="154"/>
      <c r="AE603" s="154"/>
      <c r="AF603" s="154"/>
      <c r="AG603" s="154"/>
      <c r="AH603" s="154"/>
      <c r="AI603" s="154"/>
      <c r="AJ603" s="154"/>
      <c r="AK603" s="154">
        <f>SUM(AC603-AI603+AJ603)</f>
        <v>0</v>
      </c>
      <c r="AL603" s="154"/>
      <c r="AM603" s="154"/>
      <c r="AN603" s="154"/>
      <c r="AO603" s="156"/>
      <c r="AU603" s="173">
        <f>SUM(AK603)</f>
        <v>0</v>
      </c>
    </row>
    <row r="604" spans="1:48" s="155" customFormat="1" ht="20.25" customHeight="1" hidden="1">
      <c r="A604" s="153"/>
      <c r="B604" s="176" t="s">
        <v>139</v>
      </c>
      <c r="C604" s="177"/>
      <c r="D604" s="154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P604" s="154"/>
      <c r="Q604" s="154"/>
      <c r="R604" s="154"/>
      <c r="S604" s="154"/>
      <c r="T604" s="154"/>
      <c r="U604" s="154"/>
      <c r="V604" s="154"/>
      <c r="W604" s="154"/>
      <c r="X604" s="154"/>
      <c r="Y604" s="154"/>
      <c r="Z604" s="154"/>
      <c r="AA604" s="154"/>
      <c r="AB604" s="154"/>
      <c r="AC604" s="154"/>
      <c r="AD604" s="154"/>
      <c r="AE604" s="154"/>
      <c r="AF604" s="154"/>
      <c r="AG604" s="154"/>
      <c r="AH604" s="154"/>
      <c r="AI604" s="154"/>
      <c r="AJ604" s="154"/>
      <c r="AK604" s="154">
        <f>SUM(AC604-AI604+AJ604)</f>
        <v>0</v>
      </c>
      <c r="AL604" s="154"/>
      <c r="AM604" s="154"/>
      <c r="AN604" s="154"/>
      <c r="AO604" s="156"/>
      <c r="AV604" s="173">
        <f>SUM(AK604)</f>
        <v>0</v>
      </c>
    </row>
    <row r="605" spans="1:49" s="151" customFormat="1" ht="20.25" customHeight="1" hidden="1">
      <c r="A605" s="149"/>
      <c r="B605" s="178" t="s">
        <v>140</v>
      </c>
      <c r="C605" s="179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>
        <f>SUM(AC606+AC608)</f>
        <v>0</v>
      </c>
      <c r="AD605" s="150">
        <f>SUM(AD606+AD608)</f>
        <v>0</v>
      </c>
      <c r="AE605" s="150">
        <f aca="true" t="shared" si="213" ref="AE605:AK605">SUM(AE606+AE608)</f>
        <v>0</v>
      </c>
      <c r="AF605" s="150">
        <f t="shared" si="213"/>
        <v>0</v>
      </c>
      <c r="AG605" s="150">
        <f t="shared" si="213"/>
        <v>0</v>
      </c>
      <c r="AH605" s="150">
        <f t="shared" si="213"/>
        <v>0</v>
      </c>
      <c r="AI605" s="150">
        <f t="shared" si="213"/>
        <v>0</v>
      </c>
      <c r="AJ605" s="150">
        <f t="shared" si="213"/>
        <v>0</v>
      </c>
      <c r="AK605" s="150">
        <f t="shared" si="213"/>
        <v>0</v>
      </c>
      <c r="AL605" s="150">
        <f>SUM(AL606+AL608)</f>
        <v>0</v>
      </c>
      <c r="AM605" s="150">
        <f>SUM(AM606+AM608)</f>
        <v>0</v>
      </c>
      <c r="AN605" s="150">
        <f>SUM(AN606+AN608)</f>
        <v>0</v>
      </c>
      <c r="AO605" s="152"/>
      <c r="AW605" s="174">
        <f>SUM(AK605)</f>
        <v>0</v>
      </c>
    </row>
    <row r="606" spans="1:50" s="155" customFormat="1" ht="20.25" customHeight="1" hidden="1">
      <c r="A606" s="153"/>
      <c r="B606" s="176" t="s">
        <v>141</v>
      </c>
      <c r="C606" s="177"/>
      <c r="D606" s="154"/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  <c r="P606" s="154"/>
      <c r="Q606" s="154"/>
      <c r="R606" s="154"/>
      <c r="S606" s="154"/>
      <c r="T606" s="154"/>
      <c r="U606" s="154"/>
      <c r="V606" s="154"/>
      <c r="W606" s="154"/>
      <c r="X606" s="154"/>
      <c r="Y606" s="154"/>
      <c r="Z606" s="154"/>
      <c r="AA606" s="154"/>
      <c r="AB606" s="154"/>
      <c r="AC606" s="154"/>
      <c r="AD606" s="154"/>
      <c r="AE606" s="154"/>
      <c r="AF606" s="154"/>
      <c r="AG606" s="154"/>
      <c r="AH606" s="154"/>
      <c r="AI606" s="154"/>
      <c r="AJ606" s="154"/>
      <c r="AK606" s="154">
        <f>SUM(AC606-AI606+AJ606)</f>
        <v>0</v>
      </c>
      <c r="AL606" s="154"/>
      <c r="AM606" s="154"/>
      <c r="AN606" s="154"/>
      <c r="AO606" s="156"/>
      <c r="AX606" s="173">
        <f>SUM(AK606)</f>
        <v>0</v>
      </c>
    </row>
    <row r="607" spans="1:51" s="114" customFormat="1" ht="48.75" customHeight="1" hidden="1">
      <c r="A607" s="111"/>
      <c r="B607" s="180" t="s">
        <v>142</v>
      </c>
      <c r="C607" s="181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3"/>
      <c r="P607" s="115"/>
      <c r="Q607" s="115"/>
      <c r="R607" s="115"/>
      <c r="S607" s="115"/>
      <c r="T607" s="115"/>
      <c r="U607" s="112"/>
      <c r="V607" s="112"/>
      <c r="W607" s="112"/>
      <c r="X607" s="112"/>
      <c r="Y607" s="113"/>
      <c r="Z607" s="115"/>
      <c r="AA607" s="115"/>
      <c r="AB607" s="115"/>
      <c r="AC607" s="112"/>
      <c r="AD607" s="112"/>
      <c r="AE607" s="112"/>
      <c r="AF607" s="112"/>
      <c r="AG607" s="112"/>
      <c r="AH607" s="112"/>
      <c r="AI607" s="112"/>
      <c r="AJ607" s="112"/>
      <c r="AK607" s="112">
        <f>SUM(AC607-AI607+AJ607)</f>
        <v>0</v>
      </c>
      <c r="AL607" s="112"/>
      <c r="AM607" s="112"/>
      <c r="AN607" s="112"/>
      <c r="AO607" s="116"/>
      <c r="AY607" s="172">
        <f>SUM(AK607)</f>
        <v>0</v>
      </c>
    </row>
    <row r="608" spans="1:41" s="155" customFormat="1" ht="48.75" customHeight="1" hidden="1">
      <c r="A608" s="153"/>
      <c r="B608" s="176" t="s">
        <v>143</v>
      </c>
      <c r="C608" s="177"/>
      <c r="D608" s="154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P608" s="154"/>
      <c r="Q608" s="154"/>
      <c r="R608" s="154"/>
      <c r="S608" s="154"/>
      <c r="T608" s="154"/>
      <c r="U608" s="154"/>
      <c r="V608" s="154"/>
      <c r="W608" s="154"/>
      <c r="X608" s="154"/>
      <c r="Y608" s="154"/>
      <c r="Z608" s="154"/>
      <c r="AA608" s="154"/>
      <c r="AB608" s="154"/>
      <c r="AC608" s="154"/>
      <c r="AD608" s="154"/>
      <c r="AE608" s="154"/>
      <c r="AF608" s="154"/>
      <c r="AG608" s="154"/>
      <c r="AH608" s="154"/>
      <c r="AI608" s="154"/>
      <c r="AJ608" s="154"/>
      <c r="AK608" s="154">
        <f>SUM(AC608-AI608+AJ608)</f>
        <v>0</v>
      </c>
      <c r="AL608" s="154"/>
      <c r="AM608" s="154"/>
      <c r="AN608" s="154"/>
      <c r="AO608" s="156"/>
    </row>
    <row r="609" spans="1:41" s="96" customFormat="1" ht="21" customHeight="1" hidden="1">
      <c r="A609" s="61"/>
      <c r="B609" s="139" t="s">
        <v>49</v>
      </c>
      <c r="C609" s="138" t="s">
        <v>50</v>
      </c>
      <c r="D609" s="135">
        <f>SUM(D610:D622)</f>
        <v>0</v>
      </c>
      <c r="E609" s="135">
        <f>SUM(E610:E622)</f>
        <v>0</v>
      </c>
      <c r="F609" s="135">
        <f>SUM(F610:F622)</f>
        <v>0</v>
      </c>
      <c r="G609" s="135">
        <f>SUM(G610:G622)</f>
        <v>0</v>
      </c>
      <c r="H609" s="135">
        <f>SUM(H610:H622)</f>
        <v>0</v>
      </c>
      <c r="I609" s="135"/>
      <c r="J609" s="135"/>
      <c r="K609" s="135"/>
      <c r="L609" s="135"/>
      <c r="M609" s="135"/>
      <c r="N609" s="135">
        <f aca="true" t="shared" si="214" ref="N609:AB609">SUM(N610:N622)</f>
        <v>0</v>
      </c>
      <c r="O609" s="135">
        <f t="shared" si="214"/>
        <v>0</v>
      </c>
      <c r="P609" s="135">
        <f t="shared" si="214"/>
        <v>0</v>
      </c>
      <c r="Q609" s="135">
        <f t="shared" si="214"/>
        <v>0</v>
      </c>
      <c r="R609" s="135">
        <f t="shared" si="214"/>
        <v>0</v>
      </c>
      <c r="S609" s="135">
        <f t="shared" si="214"/>
        <v>0</v>
      </c>
      <c r="T609" s="135">
        <f t="shared" si="214"/>
        <v>0</v>
      </c>
      <c r="U609" s="135">
        <f t="shared" si="214"/>
        <v>0</v>
      </c>
      <c r="V609" s="135">
        <f t="shared" si="214"/>
        <v>0</v>
      </c>
      <c r="W609" s="135">
        <f t="shared" si="214"/>
        <v>0</v>
      </c>
      <c r="X609" s="135">
        <f t="shared" si="214"/>
        <v>0</v>
      </c>
      <c r="Y609" s="135">
        <f t="shared" si="214"/>
        <v>0</v>
      </c>
      <c r="Z609" s="135">
        <f t="shared" si="214"/>
        <v>0</v>
      </c>
      <c r="AA609" s="135">
        <f t="shared" si="214"/>
        <v>0</v>
      </c>
      <c r="AB609" s="135">
        <f t="shared" si="214"/>
        <v>0</v>
      </c>
      <c r="AC609" s="135">
        <f>SUM(AC610+AC619)</f>
        <v>1334882</v>
      </c>
      <c r="AD609" s="135">
        <f aca="true" t="shared" si="215" ref="AD609:AK609">SUM(AD610+AD619)</f>
        <v>1334882</v>
      </c>
      <c r="AE609" s="135">
        <f t="shared" si="215"/>
        <v>0</v>
      </c>
      <c r="AF609" s="135">
        <f t="shared" si="215"/>
        <v>0</v>
      </c>
      <c r="AG609" s="135">
        <f t="shared" si="215"/>
        <v>0</v>
      </c>
      <c r="AH609" s="135">
        <f t="shared" si="215"/>
        <v>0</v>
      </c>
      <c r="AI609" s="135">
        <f t="shared" si="215"/>
        <v>0</v>
      </c>
      <c r="AJ609" s="135">
        <f t="shared" si="215"/>
        <v>0</v>
      </c>
      <c r="AK609" s="135">
        <f t="shared" si="215"/>
        <v>1334882</v>
      </c>
      <c r="AL609" s="135">
        <f>SUM(AL610+AL619)</f>
        <v>1334882</v>
      </c>
      <c r="AM609" s="135">
        <f>SUM(AM610+AM619)</f>
        <v>0</v>
      </c>
      <c r="AN609" s="135">
        <f>SUM(AN610+AN619)</f>
        <v>0</v>
      </c>
      <c r="AO609" s="66"/>
    </row>
    <row r="610" spans="1:41" s="121" customFormat="1" ht="17.25" customHeight="1" hidden="1">
      <c r="A610" s="117"/>
      <c r="B610" s="182" t="s">
        <v>131</v>
      </c>
      <c r="C610" s="183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9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>
        <f>SUM(AC611+AC614+AC615+AC616+AC617+AC618)</f>
        <v>1334882</v>
      </c>
      <c r="AD610" s="118">
        <f>SUM(AD611+AD614+AD615+AD616+AD617+AD618)</f>
        <v>1334882</v>
      </c>
      <c r="AE610" s="118">
        <f aca="true" t="shared" si="216" ref="AE610:AK610">SUM(AE611+AE614+AE615+AE616+AE617+AE618)</f>
        <v>0</v>
      </c>
      <c r="AF610" s="118">
        <f t="shared" si="216"/>
        <v>0</v>
      </c>
      <c r="AG610" s="118">
        <f t="shared" si="216"/>
        <v>0</v>
      </c>
      <c r="AH610" s="118">
        <f t="shared" si="216"/>
        <v>0</v>
      </c>
      <c r="AI610" s="118">
        <f t="shared" si="216"/>
        <v>0</v>
      </c>
      <c r="AJ610" s="118">
        <f t="shared" si="216"/>
        <v>0</v>
      </c>
      <c r="AK610" s="118">
        <f t="shared" si="216"/>
        <v>1334882</v>
      </c>
      <c r="AL610" s="118">
        <f>SUM(AL611+AL614+AL615+AL616+AL617+AL618)</f>
        <v>1334882</v>
      </c>
      <c r="AM610" s="118">
        <f>SUM(AM611+AM614+AM615+AM616+AM617+AM618)</f>
        <v>0</v>
      </c>
      <c r="AN610" s="118">
        <f>SUM(AN611+AN614+AN615+AN616+AN617+AN618)</f>
        <v>0</v>
      </c>
      <c r="AO610" s="120">
        <f>SUM(AK610)</f>
        <v>1334882</v>
      </c>
    </row>
    <row r="611" spans="1:41" s="155" customFormat="1" ht="20.25" customHeight="1" hidden="1">
      <c r="A611" s="153"/>
      <c r="B611" s="176" t="s">
        <v>132</v>
      </c>
      <c r="C611" s="184"/>
      <c r="D611" s="154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P611" s="154"/>
      <c r="Q611" s="154"/>
      <c r="R611" s="154"/>
      <c r="S611" s="154"/>
      <c r="T611" s="154"/>
      <c r="U611" s="154"/>
      <c r="V611" s="154"/>
      <c r="W611" s="154"/>
      <c r="X611" s="154"/>
      <c r="Y611" s="154"/>
      <c r="Z611" s="154"/>
      <c r="AA611" s="154"/>
      <c r="AB611" s="154"/>
      <c r="AC611" s="154">
        <f>SUM(AC612+AC613)</f>
        <v>1332882</v>
      </c>
      <c r="AD611" s="154">
        <f>SUM(AD612+AD613)</f>
        <v>1332882</v>
      </c>
      <c r="AE611" s="154">
        <f aca="true" t="shared" si="217" ref="AE611:AK611">SUM(AE612+AE613)</f>
        <v>0</v>
      </c>
      <c r="AF611" s="154">
        <f t="shared" si="217"/>
        <v>0</v>
      </c>
      <c r="AG611" s="154">
        <f t="shared" si="217"/>
        <v>0</v>
      </c>
      <c r="AH611" s="154">
        <f t="shared" si="217"/>
        <v>0</v>
      </c>
      <c r="AI611" s="154">
        <f t="shared" si="217"/>
        <v>0</v>
      </c>
      <c r="AJ611" s="154">
        <f t="shared" si="217"/>
        <v>0</v>
      </c>
      <c r="AK611" s="154">
        <f t="shared" si="217"/>
        <v>1332882</v>
      </c>
      <c r="AL611" s="154">
        <f>SUM(AL612+AL613)</f>
        <v>1332882</v>
      </c>
      <c r="AM611" s="154">
        <f>SUM(AM612+AM613)</f>
        <v>0</v>
      </c>
      <c r="AN611" s="154">
        <f>SUM(AN612+AN613)</f>
        <v>0</v>
      </c>
      <c r="AO611" s="156"/>
    </row>
    <row r="612" spans="1:42" s="114" customFormat="1" ht="20.25" customHeight="1" hidden="1">
      <c r="A612" s="111"/>
      <c r="B612" s="180" t="s">
        <v>133</v>
      </c>
      <c r="C612" s="181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3"/>
      <c r="P612" s="115"/>
      <c r="Q612" s="115"/>
      <c r="R612" s="115"/>
      <c r="S612" s="115"/>
      <c r="T612" s="115"/>
      <c r="U612" s="112"/>
      <c r="V612" s="112"/>
      <c r="W612" s="112"/>
      <c r="X612" s="112"/>
      <c r="Y612" s="113"/>
      <c r="Z612" s="115"/>
      <c r="AA612" s="115"/>
      <c r="AB612" s="115"/>
      <c r="AC612" s="112">
        <v>1043976</v>
      </c>
      <c r="AD612" s="112">
        <v>1043976</v>
      </c>
      <c r="AE612" s="112"/>
      <c r="AF612" s="112"/>
      <c r="AG612" s="112"/>
      <c r="AH612" s="112"/>
      <c r="AI612" s="112"/>
      <c r="AJ612" s="112"/>
      <c r="AK612" s="112">
        <f>SUM(AC612-AI612+AJ612)</f>
        <v>1043976</v>
      </c>
      <c r="AL612" s="112">
        <v>1043976</v>
      </c>
      <c r="AM612" s="112"/>
      <c r="AN612" s="112"/>
      <c r="AO612" s="116"/>
      <c r="AP612" s="172">
        <f>SUM(AK612)</f>
        <v>1043976</v>
      </c>
    </row>
    <row r="613" spans="1:43" s="114" customFormat="1" ht="20.25" customHeight="1" hidden="1">
      <c r="A613" s="111"/>
      <c r="B613" s="180" t="s">
        <v>134</v>
      </c>
      <c r="C613" s="181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3"/>
      <c r="P613" s="115"/>
      <c r="Q613" s="115"/>
      <c r="R613" s="115"/>
      <c r="S613" s="115"/>
      <c r="T613" s="115"/>
      <c r="U613" s="112"/>
      <c r="V613" s="112"/>
      <c r="W613" s="112"/>
      <c r="X613" s="112"/>
      <c r="Y613" s="113"/>
      <c r="Z613" s="115"/>
      <c r="AA613" s="115"/>
      <c r="AB613" s="115"/>
      <c r="AC613" s="112">
        <v>288906</v>
      </c>
      <c r="AD613" s="112">
        <v>288906</v>
      </c>
      <c r="AE613" s="112"/>
      <c r="AF613" s="112"/>
      <c r="AG613" s="112"/>
      <c r="AH613" s="112"/>
      <c r="AI613" s="112"/>
      <c r="AJ613" s="112"/>
      <c r="AK613" s="112">
        <f>SUM(AC613-AI613+AJ613)</f>
        <v>288906</v>
      </c>
      <c r="AL613" s="112">
        <v>288906</v>
      </c>
      <c r="AM613" s="112"/>
      <c r="AN613" s="112"/>
      <c r="AO613" s="116"/>
      <c r="AQ613" s="172">
        <f>SUM(AK613)</f>
        <v>288906</v>
      </c>
    </row>
    <row r="614" spans="1:44" s="155" customFormat="1" ht="20.25" customHeight="1" hidden="1">
      <c r="A614" s="153"/>
      <c r="B614" s="176" t="s">
        <v>135</v>
      </c>
      <c r="C614" s="177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P614" s="154"/>
      <c r="Q614" s="154"/>
      <c r="R614" s="154"/>
      <c r="S614" s="154"/>
      <c r="T614" s="154"/>
      <c r="U614" s="154"/>
      <c r="V614" s="154"/>
      <c r="W614" s="154"/>
      <c r="X614" s="154"/>
      <c r="Y614" s="154"/>
      <c r="Z614" s="154"/>
      <c r="AA614" s="154"/>
      <c r="AB614" s="154"/>
      <c r="AC614" s="154"/>
      <c r="AD614" s="154"/>
      <c r="AE614" s="154"/>
      <c r="AF614" s="154"/>
      <c r="AG614" s="154"/>
      <c r="AH614" s="154"/>
      <c r="AI614" s="154"/>
      <c r="AJ614" s="154"/>
      <c r="AK614" s="154">
        <f>SUM(AC614-AI614+AJ614)</f>
        <v>0</v>
      </c>
      <c r="AL614" s="154"/>
      <c r="AM614" s="154"/>
      <c r="AN614" s="154"/>
      <c r="AO614" s="156"/>
      <c r="AR614" s="173">
        <f>SUM(AK614)</f>
        <v>0</v>
      </c>
    </row>
    <row r="615" spans="1:45" s="155" customFormat="1" ht="20.25" customHeight="1" hidden="1">
      <c r="A615" s="153"/>
      <c r="B615" s="176" t="s">
        <v>136</v>
      </c>
      <c r="C615" s="177"/>
      <c r="D615" s="154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P615" s="154"/>
      <c r="Q615" s="154"/>
      <c r="R615" s="154"/>
      <c r="S615" s="154"/>
      <c r="T615" s="154"/>
      <c r="U615" s="154"/>
      <c r="V615" s="154"/>
      <c r="W615" s="154"/>
      <c r="X615" s="154"/>
      <c r="Y615" s="154"/>
      <c r="Z615" s="154"/>
      <c r="AA615" s="154"/>
      <c r="AB615" s="154"/>
      <c r="AC615" s="154">
        <v>2000</v>
      </c>
      <c r="AD615" s="154">
        <v>2000</v>
      </c>
      <c r="AE615" s="154"/>
      <c r="AF615" s="154"/>
      <c r="AG615" s="154"/>
      <c r="AH615" s="154"/>
      <c r="AI615" s="154"/>
      <c r="AJ615" s="154"/>
      <c r="AK615" s="154">
        <f>SUM(AC615-AI615+AJ615)</f>
        <v>2000</v>
      </c>
      <c r="AL615" s="154">
        <v>2000</v>
      </c>
      <c r="AM615" s="154"/>
      <c r="AN615" s="154"/>
      <c r="AO615" s="156"/>
      <c r="AS615" s="173">
        <f>SUM(AK615)</f>
        <v>2000</v>
      </c>
    </row>
    <row r="616" spans="1:46" s="155" customFormat="1" ht="38.25" customHeight="1" hidden="1">
      <c r="A616" s="153"/>
      <c r="B616" s="176" t="s">
        <v>137</v>
      </c>
      <c r="C616" s="177"/>
      <c r="D616" s="154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P616" s="154"/>
      <c r="Q616" s="154"/>
      <c r="R616" s="154"/>
      <c r="S616" s="154"/>
      <c r="T616" s="154"/>
      <c r="U616" s="154"/>
      <c r="V616" s="154"/>
      <c r="W616" s="154"/>
      <c r="X616" s="154"/>
      <c r="Y616" s="154"/>
      <c r="Z616" s="154"/>
      <c r="AA616" s="154"/>
      <c r="AB616" s="154"/>
      <c r="AC616" s="154"/>
      <c r="AD616" s="154"/>
      <c r="AE616" s="154"/>
      <c r="AF616" s="154"/>
      <c r="AG616" s="154"/>
      <c r="AH616" s="154"/>
      <c r="AI616" s="154"/>
      <c r="AJ616" s="154"/>
      <c r="AK616" s="154">
        <f>SUM(AC616-AI616+AJ616)</f>
        <v>0</v>
      </c>
      <c r="AL616" s="154"/>
      <c r="AM616" s="154"/>
      <c r="AN616" s="154"/>
      <c r="AO616" s="156"/>
      <c r="AT616" s="173">
        <f>SUM(AK616)</f>
        <v>0</v>
      </c>
    </row>
    <row r="617" spans="1:47" s="155" customFormat="1" ht="20.25" customHeight="1" hidden="1">
      <c r="A617" s="153"/>
      <c r="B617" s="176" t="s">
        <v>138</v>
      </c>
      <c r="C617" s="177"/>
      <c r="D617" s="154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P617" s="154"/>
      <c r="Q617" s="154"/>
      <c r="R617" s="154"/>
      <c r="S617" s="154"/>
      <c r="T617" s="154"/>
      <c r="U617" s="154"/>
      <c r="V617" s="154"/>
      <c r="W617" s="154"/>
      <c r="X617" s="154"/>
      <c r="Y617" s="154"/>
      <c r="Z617" s="154"/>
      <c r="AA617" s="154"/>
      <c r="AB617" s="154"/>
      <c r="AC617" s="154"/>
      <c r="AD617" s="154"/>
      <c r="AE617" s="154"/>
      <c r="AF617" s="154"/>
      <c r="AG617" s="154"/>
      <c r="AH617" s="154"/>
      <c r="AI617" s="154"/>
      <c r="AJ617" s="154"/>
      <c r="AK617" s="154">
        <f>SUM(AC617-AI617+AJ617)</f>
        <v>0</v>
      </c>
      <c r="AL617" s="154"/>
      <c r="AM617" s="154"/>
      <c r="AN617" s="154"/>
      <c r="AO617" s="156"/>
      <c r="AU617" s="173">
        <f>SUM(AK617)</f>
        <v>0</v>
      </c>
    </row>
    <row r="618" spans="1:48" s="155" customFormat="1" ht="20.25" customHeight="1" hidden="1">
      <c r="A618" s="153"/>
      <c r="B618" s="176" t="s">
        <v>139</v>
      </c>
      <c r="C618" s="177"/>
      <c r="D618" s="154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P618" s="154"/>
      <c r="Q618" s="154"/>
      <c r="R618" s="154"/>
      <c r="S618" s="154"/>
      <c r="T618" s="154"/>
      <c r="U618" s="154"/>
      <c r="V618" s="154"/>
      <c r="W618" s="154"/>
      <c r="X618" s="154"/>
      <c r="Y618" s="154"/>
      <c r="Z618" s="154"/>
      <c r="AA618" s="154"/>
      <c r="AB618" s="154"/>
      <c r="AC618" s="154"/>
      <c r="AD618" s="154"/>
      <c r="AE618" s="154"/>
      <c r="AF618" s="154"/>
      <c r="AG618" s="154"/>
      <c r="AH618" s="154"/>
      <c r="AI618" s="154"/>
      <c r="AJ618" s="154"/>
      <c r="AK618" s="154">
        <f>SUM(AC618-AI618+AJ618)</f>
        <v>0</v>
      </c>
      <c r="AL618" s="154"/>
      <c r="AM618" s="154"/>
      <c r="AN618" s="154"/>
      <c r="AO618" s="156"/>
      <c r="AV618" s="173">
        <f>SUM(AK618)</f>
        <v>0</v>
      </c>
    </row>
    <row r="619" spans="1:49" s="151" customFormat="1" ht="20.25" customHeight="1" hidden="1">
      <c r="A619" s="149"/>
      <c r="B619" s="178" t="s">
        <v>140</v>
      </c>
      <c r="C619" s="179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>
        <f>SUM(AC620+AC622)</f>
        <v>0</v>
      </c>
      <c r="AD619" s="150">
        <f>SUM(AD620+AD622)</f>
        <v>0</v>
      </c>
      <c r="AE619" s="150">
        <f aca="true" t="shared" si="218" ref="AE619:AK619">SUM(AE620+AE622)</f>
        <v>0</v>
      </c>
      <c r="AF619" s="150">
        <f t="shared" si="218"/>
        <v>0</v>
      </c>
      <c r="AG619" s="150">
        <f t="shared" si="218"/>
        <v>0</v>
      </c>
      <c r="AH619" s="150">
        <f t="shared" si="218"/>
        <v>0</v>
      </c>
      <c r="AI619" s="150">
        <f t="shared" si="218"/>
        <v>0</v>
      </c>
      <c r="AJ619" s="150">
        <f t="shared" si="218"/>
        <v>0</v>
      </c>
      <c r="AK619" s="150">
        <f t="shared" si="218"/>
        <v>0</v>
      </c>
      <c r="AL619" s="150">
        <f>SUM(AL620+AL622)</f>
        <v>0</v>
      </c>
      <c r="AM619" s="150">
        <f>SUM(AM620+AM622)</f>
        <v>0</v>
      </c>
      <c r="AN619" s="150">
        <f>SUM(AN620+AN622)</f>
        <v>0</v>
      </c>
      <c r="AO619" s="152"/>
      <c r="AW619" s="174">
        <f>SUM(AK619)</f>
        <v>0</v>
      </c>
    </row>
    <row r="620" spans="1:50" s="155" customFormat="1" ht="20.25" customHeight="1" hidden="1">
      <c r="A620" s="153"/>
      <c r="B620" s="176" t="s">
        <v>141</v>
      </c>
      <c r="C620" s="177"/>
      <c r="D620" s="154"/>
      <c r="E620" s="154"/>
      <c r="F620" s="154"/>
      <c r="G620" s="154"/>
      <c r="H620" s="154"/>
      <c r="I620" s="154"/>
      <c r="J620" s="154"/>
      <c r="K620" s="154"/>
      <c r="L620" s="154"/>
      <c r="M620" s="154"/>
      <c r="N620" s="154"/>
      <c r="P620" s="154"/>
      <c r="Q620" s="154"/>
      <c r="R620" s="154"/>
      <c r="S620" s="154"/>
      <c r="T620" s="154"/>
      <c r="U620" s="154"/>
      <c r="V620" s="154"/>
      <c r="W620" s="154"/>
      <c r="X620" s="154"/>
      <c r="Y620" s="154"/>
      <c r="Z620" s="154"/>
      <c r="AA620" s="154"/>
      <c r="AB620" s="154"/>
      <c r="AC620" s="154"/>
      <c r="AD620" s="154"/>
      <c r="AE620" s="154"/>
      <c r="AF620" s="154"/>
      <c r="AG620" s="154"/>
      <c r="AH620" s="154"/>
      <c r="AI620" s="154"/>
      <c r="AJ620" s="154"/>
      <c r="AK620" s="154">
        <f>SUM(AC620-AI620+AJ620)</f>
        <v>0</v>
      </c>
      <c r="AL620" s="154"/>
      <c r="AM620" s="154"/>
      <c r="AN620" s="154"/>
      <c r="AO620" s="156"/>
      <c r="AX620" s="173">
        <f>SUM(AK620)</f>
        <v>0</v>
      </c>
    </row>
    <row r="621" spans="1:51" s="114" customFormat="1" ht="48.75" customHeight="1" hidden="1">
      <c r="A621" s="111"/>
      <c r="B621" s="180" t="s">
        <v>142</v>
      </c>
      <c r="C621" s="181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3"/>
      <c r="P621" s="115"/>
      <c r="Q621" s="115"/>
      <c r="R621" s="115"/>
      <c r="S621" s="115"/>
      <c r="T621" s="115"/>
      <c r="U621" s="112"/>
      <c r="V621" s="112"/>
      <c r="W621" s="112"/>
      <c r="X621" s="112"/>
      <c r="Y621" s="113"/>
      <c r="Z621" s="115"/>
      <c r="AA621" s="115"/>
      <c r="AB621" s="115"/>
      <c r="AC621" s="112"/>
      <c r="AD621" s="112"/>
      <c r="AE621" s="112"/>
      <c r="AF621" s="112"/>
      <c r="AG621" s="112"/>
      <c r="AH621" s="112"/>
      <c r="AI621" s="112"/>
      <c r="AJ621" s="112"/>
      <c r="AK621" s="112">
        <f>SUM(AC621-AI621+AJ621)</f>
        <v>0</v>
      </c>
      <c r="AL621" s="112"/>
      <c r="AM621" s="112"/>
      <c r="AN621" s="112"/>
      <c r="AO621" s="116"/>
      <c r="AY621" s="172">
        <f>SUM(AK621)</f>
        <v>0</v>
      </c>
    </row>
    <row r="622" spans="1:41" s="155" customFormat="1" ht="48.75" customHeight="1" hidden="1">
      <c r="A622" s="153"/>
      <c r="B622" s="176" t="s">
        <v>143</v>
      </c>
      <c r="C622" s="177"/>
      <c r="D622" s="154"/>
      <c r="E622" s="154"/>
      <c r="F622" s="154"/>
      <c r="G622" s="154"/>
      <c r="H622" s="154"/>
      <c r="I622" s="154"/>
      <c r="J622" s="154"/>
      <c r="K622" s="154"/>
      <c r="L622" s="154"/>
      <c r="M622" s="154"/>
      <c r="N622" s="154"/>
      <c r="P622" s="154"/>
      <c r="Q622" s="154"/>
      <c r="R622" s="154"/>
      <c r="S622" s="154"/>
      <c r="T622" s="154"/>
      <c r="U622" s="154"/>
      <c r="V622" s="154"/>
      <c r="W622" s="154"/>
      <c r="X622" s="154"/>
      <c r="Y622" s="154"/>
      <c r="Z622" s="154"/>
      <c r="AA622" s="154"/>
      <c r="AB622" s="154"/>
      <c r="AC622" s="154"/>
      <c r="AD622" s="154"/>
      <c r="AE622" s="154"/>
      <c r="AF622" s="154"/>
      <c r="AG622" s="154"/>
      <c r="AH622" s="154"/>
      <c r="AI622" s="154"/>
      <c r="AJ622" s="154"/>
      <c r="AK622" s="154">
        <f>SUM(AC622-AI622+AJ622)</f>
        <v>0</v>
      </c>
      <c r="AL622" s="154"/>
      <c r="AM622" s="154"/>
      <c r="AN622" s="154"/>
      <c r="AO622" s="156"/>
    </row>
    <row r="623" spans="1:41" s="96" customFormat="1" ht="24.75" customHeight="1" hidden="1">
      <c r="A623" s="61"/>
      <c r="B623" s="139" t="s">
        <v>37</v>
      </c>
      <c r="C623" s="136" t="s">
        <v>38</v>
      </c>
      <c r="D623" s="135">
        <f>SUM(D624:D636)</f>
        <v>0</v>
      </c>
      <c r="E623" s="135">
        <f>SUM(E624:E636)</f>
        <v>0</v>
      </c>
      <c r="F623" s="135">
        <f>SUM(F624:F636)</f>
        <v>0</v>
      </c>
      <c r="G623" s="135">
        <f>SUM(G624:G636)</f>
        <v>0</v>
      </c>
      <c r="H623" s="135">
        <f>SUM(H624:H636)</f>
        <v>0</v>
      </c>
      <c r="I623" s="135"/>
      <c r="J623" s="135"/>
      <c r="K623" s="135"/>
      <c r="L623" s="135"/>
      <c r="M623" s="135"/>
      <c r="N623" s="135">
        <f aca="true" t="shared" si="219" ref="N623:AB623">SUM(N624:N636)</f>
        <v>0</v>
      </c>
      <c r="O623" s="135">
        <f t="shared" si="219"/>
        <v>0</v>
      </c>
      <c r="P623" s="135">
        <f t="shared" si="219"/>
        <v>0</v>
      </c>
      <c r="Q623" s="135">
        <f t="shared" si="219"/>
        <v>0</v>
      </c>
      <c r="R623" s="135">
        <f t="shared" si="219"/>
        <v>0</v>
      </c>
      <c r="S623" s="135">
        <f t="shared" si="219"/>
        <v>0</v>
      </c>
      <c r="T623" s="135">
        <f t="shared" si="219"/>
        <v>0</v>
      </c>
      <c r="U623" s="135">
        <f t="shared" si="219"/>
        <v>0</v>
      </c>
      <c r="V623" s="135">
        <f t="shared" si="219"/>
        <v>0</v>
      </c>
      <c r="W623" s="135">
        <f t="shared" si="219"/>
        <v>0</v>
      </c>
      <c r="X623" s="135">
        <f t="shared" si="219"/>
        <v>0</v>
      </c>
      <c r="Y623" s="109">
        <f t="shared" si="219"/>
        <v>0</v>
      </c>
      <c r="Z623" s="110">
        <f t="shared" si="219"/>
        <v>0</v>
      </c>
      <c r="AA623" s="135">
        <f t="shared" si="219"/>
        <v>0</v>
      </c>
      <c r="AB623" s="135">
        <f t="shared" si="219"/>
        <v>0</v>
      </c>
      <c r="AC623" s="135">
        <f>SUM(AC624+AC633)</f>
        <v>1209062</v>
      </c>
      <c r="AD623" s="135">
        <f aca="true" t="shared" si="220" ref="AD623:AK623">SUM(AD624+AD633)</f>
        <v>1209062</v>
      </c>
      <c r="AE623" s="135">
        <f t="shared" si="220"/>
        <v>0</v>
      </c>
      <c r="AF623" s="135">
        <f t="shared" si="220"/>
        <v>0</v>
      </c>
      <c r="AG623" s="135">
        <f t="shared" si="220"/>
        <v>0</v>
      </c>
      <c r="AH623" s="135">
        <f t="shared" si="220"/>
        <v>0</v>
      </c>
      <c r="AI623" s="135">
        <f t="shared" si="220"/>
        <v>0</v>
      </c>
      <c r="AJ623" s="135">
        <f t="shared" si="220"/>
        <v>0</v>
      </c>
      <c r="AK623" s="135">
        <f t="shared" si="220"/>
        <v>1209062</v>
      </c>
      <c r="AL623" s="135">
        <f>SUM(AL624+AL633)</f>
        <v>1209062</v>
      </c>
      <c r="AM623" s="135">
        <f>SUM(AM624+AM633)</f>
        <v>0</v>
      </c>
      <c r="AN623" s="135">
        <f>SUM(AN624+AN633)</f>
        <v>0</v>
      </c>
      <c r="AO623" s="66"/>
    </row>
    <row r="624" spans="1:41" s="121" customFormat="1" ht="17.25" customHeight="1" hidden="1">
      <c r="A624" s="117"/>
      <c r="B624" s="182" t="s">
        <v>131</v>
      </c>
      <c r="C624" s="183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9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>
        <f>SUM(AC625+AC628+AC629+AC630+AC631+AC632)</f>
        <v>1209062</v>
      </c>
      <c r="AD624" s="118">
        <f>SUM(AD625+AD628+AD629+AD630+AD631+AD632)</f>
        <v>1209062</v>
      </c>
      <c r="AE624" s="118">
        <f aca="true" t="shared" si="221" ref="AE624:AK624">SUM(AE625+AE628+AE629+AE630+AE631+AE632)</f>
        <v>0</v>
      </c>
      <c r="AF624" s="118">
        <f t="shared" si="221"/>
        <v>0</v>
      </c>
      <c r="AG624" s="118">
        <f t="shared" si="221"/>
        <v>0</v>
      </c>
      <c r="AH624" s="118">
        <f t="shared" si="221"/>
        <v>0</v>
      </c>
      <c r="AI624" s="118">
        <f t="shared" si="221"/>
        <v>0</v>
      </c>
      <c r="AJ624" s="118">
        <f t="shared" si="221"/>
        <v>0</v>
      </c>
      <c r="AK624" s="118">
        <f t="shared" si="221"/>
        <v>1209062</v>
      </c>
      <c r="AL624" s="118">
        <f>SUM(AL625+AL628+AL629+AL630+AL631+AL632)</f>
        <v>1209062</v>
      </c>
      <c r="AM624" s="118">
        <f>SUM(AM625+AM628+AM629+AM630+AM631+AM632)</f>
        <v>0</v>
      </c>
      <c r="AN624" s="118">
        <f>SUM(AN625+AN628+AN629+AN630+AN631+AN632)</f>
        <v>0</v>
      </c>
      <c r="AO624" s="120">
        <f>SUM(AK624)</f>
        <v>1209062</v>
      </c>
    </row>
    <row r="625" spans="1:41" s="155" customFormat="1" ht="20.25" customHeight="1" hidden="1">
      <c r="A625" s="153"/>
      <c r="B625" s="176" t="s">
        <v>132</v>
      </c>
      <c r="C625" s="184"/>
      <c r="D625" s="154"/>
      <c r="E625" s="154"/>
      <c r="F625" s="154"/>
      <c r="G625" s="154"/>
      <c r="H625" s="154"/>
      <c r="I625" s="154"/>
      <c r="J625" s="154"/>
      <c r="K625" s="154"/>
      <c r="L625" s="154"/>
      <c r="M625" s="154"/>
      <c r="N625" s="154"/>
      <c r="P625" s="154"/>
      <c r="Q625" s="154"/>
      <c r="R625" s="154"/>
      <c r="S625" s="154"/>
      <c r="T625" s="154"/>
      <c r="U625" s="154"/>
      <c r="V625" s="154"/>
      <c r="W625" s="154"/>
      <c r="X625" s="154"/>
      <c r="Y625" s="154"/>
      <c r="Z625" s="154"/>
      <c r="AA625" s="154"/>
      <c r="AB625" s="154"/>
      <c r="AC625" s="154">
        <f>SUM(AC626+AC627)</f>
        <v>1205112</v>
      </c>
      <c r="AD625" s="154">
        <f>SUM(AD626+AD627)</f>
        <v>1205112</v>
      </c>
      <c r="AE625" s="154">
        <f aca="true" t="shared" si="222" ref="AE625:AK625">SUM(AE626+AE627)</f>
        <v>0</v>
      </c>
      <c r="AF625" s="154">
        <f t="shared" si="222"/>
        <v>0</v>
      </c>
      <c r="AG625" s="154">
        <f t="shared" si="222"/>
        <v>0</v>
      </c>
      <c r="AH625" s="154">
        <f t="shared" si="222"/>
        <v>0</v>
      </c>
      <c r="AI625" s="154">
        <f t="shared" si="222"/>
        <v>0</v>
      </c>
      <c r="AJ625" s="154">
        <f t="shared" si="222"/>
        <v>0</v>
      </c>
      <c r="AK625" s="154">
        <f t="shared" si="222"/>
        <v>1205112</v>
      </c>
      <c r="AL625" s="154">
        <f>SUM(AL626+AL627)</f>
        <v>1205112</v>
      </c>
      <c r="AM625" s="154">
        <f>SUM(AM626+AM627)</f>
        <v>0</v>
      </c>
      <c r="AN625" s="154">
        <f>SUM(AN626+AN627)</f>
        <v>0</v>
      </c>
      <c r="AO625" s="156"/>
    </row>
    <row r="626" spans="1:42" s="114" customFormat="1" ht="20.25" customHeight="1" hidden="1">
      <c r="A626" s="111"/>
      <c r="B626" s="180" t="s">
        <v>133</v>
      </c>
      <c r="C626" s="181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3"/>
      <c r="P626" s="115"/>
      <c r="Q626" s="115"/>
      <c r="R626" s="115"/>
      <c r="S626" s="115"/>
      <c r="T626" s="115"/>
      <c r="U626" s="112"/>
      <c r="V626" s="112"/>
      <c r="W626" s="112"/>
      <c r="X626" s="112"/>
      <c r="Y626" s="113"/>
      <c r="Z626" s="115"/>
      <c r="AA626" s="115"/>
      <c r="AB626" s="115"/>
      <c r="AC626" s="112">
        <v>728351</v>
      </c>
      <c r="AD626" s="112">
        <v>728351</v>
      </c>
      <c r="AE626" s="112"/>
      <c r="AF626" s="112"/>
      <c r="AG626" s="112"/>
      <c r="AH626" s="112"/>
      <c r="AI626" s="112"/>
      <c r="AJ626" s="112"/>
      <c r="AK626" s="112">
        <f>SUM(AC626-AI626+AJ626)</f>
        <v>728351</v>
      </c>
      <c r="AL626" s="112">
        <v>728351</v>
      </c>
      <c r="AM626" s="112"/>
      <c r="AN626" s="112"/>
      <c r="AO626" s="116"/>
      <c r="AP626" s="172">
        <f>SUM(AK626)</f>
        <v>728351</v>
      </c>
    </row>
    <row r="627" spans="1:43" s="114" customFormat="1" ht="20.25" customHeight="1" hidden="1">
      <c r="A627" s="111"/>
      <c r="B627" s="180" t="s">
        <v>134</v>
      </c>
      <c r="C627" s="181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3"/>
      <c r="P627" s="115"/>
      <c r="Q627" s="115"/>
      <c r="R627" s="115"/>
      <c r="S627" s="115"/>
      <c r="T627" s="115"/>
      <c r="U627" s="112"/>
      <c r="V627" s="112"/>
      <c r="W627" s="112"/>
      <c r="X627" s="112"/>
      <c r="Y627" s="113"/>
      <c r="Z627" s="115"/>
      <c r="AA627" s="115"/>
      <c r="AB627" s="115"/>
      <c r="AC627" s="112">
        <v>476761</v>
      </c>
      <c r="AD627" s="112">
        <v>476761</v>
      </c>
      <c r="AE627" s="112"/>
      <c r="AF627" s="112"/>
      <c r="AG627" s="112"/>
      <c r="AH627" s="112"/>
      <c r="AI627" s="112"/>
      <c r="AJ627" s="112"/>
      <c r="AK627" s="112">
        <f>SUM(AC627-AI627+AJ627)</f>
        <v>476761</v>
      </c>
      <c r="AL627" s="112">
        <v>476761</v>
      </c>
      <c r="AM627" s="112"/>
      <c r="AN627" s="112"/>
      <c r="AO627" s="116"/>
      <c r="AQ627" s="172">
        <f>SUM(AK627)</f>
        <v>476761</v>
      </c>
    </row>
    <row r="628" spans="1:44" s="155" customFormat="1" ht="20.25" customHeight="1" hidden="1">
      <c r="A628" s="153"/>
      <c r="B628" s="176" t="s">
        <v>135</v>
      </c>
      <c r="C628" s="177"/>
      <c r="D628" s="154"/>
      <c r="E628" s="154"/>
      <c r="F628" s="154"/>
      <c r="G628" s="154"/>
      <c r="H628" s="154"/>
      <c r="I628" s="154"/>
      <c r="J628" s="154"/>
      <c r="K628" s="154"/>
      <c r="L628" s="154"/>
      <c r="M628" s="154"/>
      <c r="N628" s="154"/>
      <c r="P628" s="154"/>
      <c r="Q628" s="154"/>
      <c r="R628" s="154"/>
      <c r="S628" s="154"/>
      <c r="T628" s="154"/>
      <c r="U628" s="154"/>
      <c r="V628" s="154"/>
      <c r="W628" s="154"/>
      <c r="X628" s="154"/>
      <c r="Y628" s="154"/>
      <c r="Z628" s="154"/>
      <c r="AA628" s="154"/>
      <c r="AB628" s="154"/>
      <c r="AC628" s="154"/>
      <c r="AD628" s="154"/>
      <c r="AE628" s="154"/>
      <c r="AF628" s="154"/>
      <c r="AG628" s="154"/>
      <c r="AH628" s="154"/>
      <c r="AI628" s="154"/>
      <c r="AJ628" s="154"/>
      <c r="AK628" s="154">
        <f>SUM(AC628-AI628+AJ628)</f>
        <v>0</v>
      </c>
      <c r="AL628" s="154"/>
      <c r="AM628" s="154"/>
      <c r="AN628" s="154"/>
      <c r="AO628" s="156"/>
      <c r="AR628" s="173">
        <f>SUM(AK628)</f>
        <v>0</v>
      </c>
    </row>
    <row r="629" spans="1:45" s="155" customFormat="1" ht="20.25" customHeight="1" hidden="1">
      <c r="A629" s="153"/>
      <c r="B629" s="176" t="s">
        <v>136</v>
      </c>
      <c r="C629" s="177"/>
      <c r="D629" s="154"/>
      <c r="E629" s="154"/>
      <c r="F629" s="154"/>
      <c r="G629" s="154"/>
      <c r="H629" s="154"/>
      <c r="I629" s="154"/>
      <c r="J629" s="154"/>
      <c r="K629" s="154"/>
      <c r="L629" s="154"/>
      <c r="M629" s="154"/>
      <c r="N629" s="154"/>
      <c r="P629" s="154"/>
      <c r="Q629" s="154"/>
      <c r="R629" s="154"/>
      <c r="S629" s="154"/>
      <c r="T629" s="154"/>
      <c r="U629" s="154"/>
      <c r="V629" s="154"/>
      <c r="W629" s="154"/>
      <c r="X629" s="154"/>
      <c r="Y629" s="154"/>
      <c r="Z629" s="154"/>
      <c r="AA629" s="154"/>
      <c r="AB629" s="154"/>
      <c r="AC629" s="154">
        <v>3950</v>
      </c>
      <c r="AD629" s="154">
        <v>3950</v>
      </c>
      <c r="AE629" s="154"/>
      <c r="AF629" s="154"/>
      <c r="AG629" s="154"/>
      <c r="AH629" s="154"/>
      <c r="AI629" s="154"/>
      <c r="AJ629" s="154"/>
      <c r="AK629" s="154">
        <f>SUM(AC629-AI629+AJ629)</f>
        <v>3950</v>
      </c>
      <c r="AL629" s="154">
        <v>3950</v>
      </c>
      <c r="AM629" s="154"/>
      <c r="AN629" s="154"/>
      <c r="AO629" s="156"/>
      <c r="AS629" s="173">
        <f>SUM(AK629)</f>
        <v>3950</v>
      </c>
    </row>
    <row r="630" spans="1:46" s="155" customFormat="1" ht="38.25" customHeight="1" hidden="1">
      <c r="A630" s="153"/>
      <c r="B630" s="176" t="s">
        <v>137</v>
      </c>
      <c r="C630" s="177"/>
      <c r="D630" s="154"/>
      <c r="E630" s="154"/>
      <c r="F630" s="154"/>
      <c r="G630" s="154"/>
      <c r="H630" s="154"/>
      <c r="I630" s="154"/>
      <c r="J630" s="154"/>
      <c r="K630" s="154"/>
      <c r="L630" s="154"/>
      <c r="M630" s="154"/>
      <c r="N630" s="154"/>
      <c r="P630" s="154"/>
      <c r="Q630" s="154"/>
      <c r="R630" s="154"/>
      <c r="S630" s="154"/>
      <c r="T630" s="154"/>
      <c r="U630" s="154"/>
      <c r="V630" s="154"/>
      <c r="W630" s="154"/>
      <c r="X630" s="154"/>
      <c r="Y630" s="154"/>
      <c r="Z630" s="154"/>
      <c r="AA630" s="154"/>
      <c r="AB630" s="154"/>
      <c r="AC630" s="154"/>
      <c r="AD630" s="154"/>
      <c r="AE630" s="154"/>
      <c r="AF630" s="154"/>
      <c r="AG630" s="154"/>
      <c r="AH630" s="154"/>
      <c r="AI630" s="154"/>
      <c r="AJ630" s="154"/>
      <c r="AK630" s="154">
        <f>SUM(AC630-AI630+AJ630)</f>
        <v>0</v>
      </c>
      <c r="AL630" s="154"/>
      <c r="AM630" s="154"/>
      <c r="AN630" s="154"/>
      <c r="AO630" s="156"/>
      <c r="AT630" s="173">
        <f>SUM(AK630)</f>
        <v>0</v>
      </c>
    </row>
    <row r="631" spans="1:47" s="155" customFormat="1" ht="20.25" customHeight="1" hidden="1">
      <c r="A631" s="153"/>
      <c r="B631" s="176" t="s">
        <v>138</v>
      </c>
      <c r="C631" s="177"/>
      <c r="D631" s="154"/>
      <c r="E631" s="154"/>
      <c r="F631" s="154"/>
      <c r="G631" s="154"/>
      <c r="H631" s="154"/>
      <c r="I631" s="154"/>
      <c r="J631" s="154"/>
      <c r="K631" s="154"/>
      <c r="L631" s="154"/>
      <c r="M631" s="154"/>
      <c r="N631" s="154"/>
      <c r="P631" s="154"/>
      <c r="Q631" s="154"/>
      <c r="R631" s="154"/>
      <c r="S631" s="154"/>
      <c r="T631" s="154"/>
      <c r="U631" s="154"/>
      <c r="V631" s="154"/>
      <c r="W631" s="154"/>
      <c r="X631" s="154"/>
      <c r="Y631" s="154"/>
      <c r="Z631" s="154"/>
      <c r="AA631" s="154"/>
      <c r="AB631" s="154"/>
      <c r="AC631" s="154"/>
      <c r="AD631" s="154"/>
      <c r="AE631" s="154"/>
      <c r="AF631" s="154"/>
      <c r="AG631" s="154"/>
      <c r="AH631" s="154"/>
      <c r="AI631" s="154"/>
      <c r="AJ631" s="154"/>
      <c r="AK631" s="154">
        <f>SUM(AC631-AI631+AJ631)</f>
        <v>0</v>
      </c>
      <c r="AL631" s="154"/>
      <c r="AM631" s="154"/>
      <c r="AN631" s="154"/>
      <c r="AO631" s="156"/>
      <c r="AU631" s="173">
        <f>SUM(AK631)</f>
        <v>0</v>
      </c>
    </row>
    <row r="632" spans="1:48" s="155" customFormat="1" ht="20.25" customHeight="1" hidden="1">
      <c r="A632" s="153"/>
      <c r="B632" s="176" t="s">
        <v>139</v>
      </c>
      <c r="C632" s="177"/>
      <c r="D632" s="154"/>
      <c r="E632" s="154"/>
      <c r="F632" s="154"/>
      <c r="G632" s="154"/>
      <c r="H632" s="154"/>
      <c r="I632" s="154"/>
      <c r="J632" s="154"/>
      <c r="K632" s="154"/>
      <c r="L632" s="154"/>
      <c r="M632" s="154"/>
      <c r="N632" s="154"/>
      <c r="P632" s="154"/>
      <c r="Q632" s="154"/>
      <c r="R632" s="154"/>
      <c r="S632" s="154"/>
      <c r="T632" s="154"/>
      <c r="U632" s="154"/>
      <c r="V632" s="154"/>
      <c r="W632" s="154"/>
      <c r="X632" s="154"/>
      <c r="Y632" s="154"/>
      <c r="Z632" s="154"/>
      <c r="AA632" s="154"/>
      <c r="AB632" s="154"/>
      <c r="AC632" s="154"/>
      <c r="AD632" s="154"/>
      <c r="AE632" s="154"/>
      <c r="AF632" s="154"/>
      <c r="AG632" s="154"/>
      <c r="AH632" s="154"/>
      <c r="AI632" s="154"/>
      <c r="AJ632" s="154"/>
      <c r="AK632" s="154">
        <f>SUM(AC632-AI632+AJ632)</f>
        <v>0</v>
      </c>
      <c r="AL632" s="154"/>
      <c r="AM632" s="154"/>
      <c r="AN632" s="154"/>
      <c r="AO632" s="156"/>
      <c r="AV632" s="173">
        <f>SUM(AK632)</f>
        <v>0</v>
      </c>
    </row>
    <row r="633" spans="1:49" s="151" customFormat="1" ht="20.25" customHeight="1" hidden="1">
      <c r="A633" s="149"/>
      <c r="B633" s="178" t="s">
        <v>140</v>
      </c>
      <c r="C633" s="179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>
        <f>SUM(AC634+AC636)</f>
        <v>0</v>
      </c>
      <c r="AD633" s="150">
        <f>SUM(AD634+AD636)</f>
        <v>0</v>
      </c>
      <c r="AE633" s="150">
        <f aca="true" t="shared" si="223" ref="AE633:AK633">SUM(AE634+AE636)</f>
        <v>0</v>
      </c>
      <c r="AF633" s="150">
        <f t="shared" si="223"/>
        <v>0</v>
      </c>
      <c r="AG633" s="150">
        <f t="shared" si="223"/>
        <v>0</v>
      </c>
      <c r="AH633" s="150">
        <f t="shared" si="223"/>
        <v>0</v>
      </c>
      <c r="AI633" s="150">
        <f t="shared" si="223"/>
        <v>0</v>
      </c>
      <c r="AJ633" s="150">
        <f t="shared" si="223"/>
        <v>0</v>
      </c>
      <c r="AK633" s="150">
        <f t="shared" si="223"/>
        <v>0</v>
      </c>
      <c r="AL633" s="150">
        <f>SUM(AL634+AL636)</f>
        <v>0</v>
      </c>
      <c r="AM633" s="150">
        <f>SUM(AM634+AM636)</f>
        <v>0</v>
      </c>
      <c r="AN633" s="150">
        <f>SUM(AN634+AN636)</f>
        <v>0</v>
      </c>
      <c r="AO633" s="152"/>
      <c r="AW633" s="174">
        <f>SUM(AK633)</f>
        <v>0</v>
      </c>
    </row>
    <row r="634" spans="1:50" s="155" customFormat="1" ht="20.25" customHeight="1" hidden="1">
      <c r="A634" s="153"/>
      <c r="B634" s="176" t="s">
        <v>141</v>
      </c>
      <c r="C634" s="177"/>
      <c r="D634" s="154"/>
      <c r="E634" s="154"/>
      <c r="F634" s="154"/>
      <c r="G634" s="154"/>
      <c r="H634" s="154"/>
      <c r="I634" s="154"/>
      <c r="J634" s="154"/>
      <c r="K634" s="154"/>
      <c r="L634" s="154"/>
      <c r="M634" s="154"/>
      <c r="N634" s="154"/>
      <c r="P634" s="154"/>
      <c r="Q634" s="154"/>
      <c r="R634" s="154"/>
      <c r="S634" s="154"/>
      <c r="T634" s="154"/>
      <c r="U634" s="154"/>
      <c r="V634" s="154"/>
      <c r="W634" s="154"/>
      <c r="X634" s="154"/>
      <c r="Y634" s="154"/>
      <c r="Z634" s="154"/>
      <c r="AA634" s="154"/>
      <c r="AB634" s="154"/>
      <c r="AC634" s="154"/>
      <c r="AD634" s="154"/>
      <c r="AE634" s="154"/>
      <c r="AF634" s="154"/>
      <c r="AG634" s="154"/>
      <c r="AH634" s="154"/>
      <c r="AI634" s="154"/>
      <c r="AJ634" s="154"/>
      <c r="AK634" s="154">
        <f>SUM(AC634-AI634+AJ634)</f>
        <v>0</v>
      </c>
      <c r="AL634" s="154"/>
      <c r="AM634" s="154"/>
      <c r="AN634" s="154"/>
      <c r="AO634" s="156"/>
      <c r="AX634" s="173">
        <f>SUM(AK634)</f>
        <v>0</v>
      </c>
    </row>
    <row r="635" spans="1:51" s="114" customFormat="1" ht="48.75" customHeight="1" hidden="1">
      <c r="A635" s="111"/>
      <c r="B635" s="180" t="s">
        <v>142</v>
      </c>
      <c r="C635" s="181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3"/>
      <c r="P635" s="115"/>
      <c r="Q635" s="115"/>
      <c r="R635" s="115"/>
      <c r="S635" s="115"/>
      <c r="T635" s="115"/>
      <c r="U635" s="112"/>
      <c r="V635" s="112"/>
      <c r="W635" s="112"/>
      <c r="X635" s="112"/>
      <c r="Y635" s="113"/>
      <c r="Z635" s="115"/>
      <c r="AA635" s="115"/>
      <c r="AB635" s="115"/>
      <c r="AC635" s="112"/>
      <c r="AD635" s="112"/>
      <c r="AE635" s="112"/>
      <c r="AF635" s="112"/>
      <c r="AG635" s="112"/>
      <c r="AH635" s="112"/>
      <c r="AI635" s="112"/>
      <c r="AJ635" s="112"/>
      <c r="AK635" s="112">
        <f>SUM(AC635-AI635+AJ635)</f>
        <v>0</v>
      </c>
      <c r="AL635" s="112"/>
      <c r="AM635" s="112"/>
      <c r="AN635" s="112"/>
      <c r="AO635" s="116"/>
      <c r="AY635" s="172">
        <f>SUM(AK635)</f>
        <v>0</v>
      </c>
    </row>
    <row r="636" spans="1:41" s="155" customFormat="1" ht="48.75" customHeight="1" hidden="1">
      <c r="A636" s="153"/>
      <c r="B636" s="176" t="s">
        <v>143</v>
      </c>
      <c r="C636" s="177"/>
      <c r="D636" s="154"/>
      <c r="E636" s="154"/>
      <c r="F636" s="154"/>
      <c r="G636" s="154"/>
      <c r="H636" s="154"/>
      <c r="I636" s="154"/>
      <c r="J636" s="154"/>
      <c r="K636" s="154"/>
      <c r="L636" s="154"/>
      <c r="M636" s="154"/>
      <c r="N636" s="154"/>
      <c r="P636" s="154"/>
      <c r="Q636" s="154"/>
      <c r="R636" s="154"/>
      <c r="S636" s="154"/>
      <c r="T636" s="154"/>
      <c r="U636" s="154"/>
      <c r="V636" s="154"/>
      <c r="W636" s="154"/>
      <c r="X636" s="154"/>
      <c r="Y636" s="154"/>
      <c r="Z636" s="154"/>
      <c r="AA636" s="154"/>
      <c r="AB636" s="154"/>
      <c r="AC636" s="154"/>
      <c r="AD636" s="154"/>
      <c r="AE636" s="154"/>
      <c r="AF636" s="154"/>
      <c r="AG636" s="154"/>
      <c r="AH636" s="154"/>
      <c r="AI636" s="154"/>
      <c r="AJ636" s="154"/>
      <c r="AK636" s="154">
        <f>SUM(AC636-AI636+AJ636)</f>
        <v>0</v>
      </c>
      <c r="AL636" s="154"/>
      <c r="AM636" s="154"/>
      <c r="AN636" s="154"/>
      <c r="AO636" s="156"/>
    </row>
    <row r="637" spans="1:41" s="170" customFormat="1" ht="33" customHeight="1" hidden="1">
      <c r="A637" s="158"/>
      <c r="B637" s="159" t="s">
        <v>100</v>
      </c>
      <c r="C637" s="168" t="s">
        <v>101</v>
      </c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8"/>
      <c r="P637" s="162"/>
      <c r="Q637" s="162"/>
      <c r="R637" s="162"/>
      <c r="S637" s="162"/>
      <c r="T637" s="162"/>
      <c r="U637" s="162">
        <f aca="true" t="shared" si="224" ref="U637:AB637">SUM(U638)</f>
        <v>0</v>
      </c>
      <c r="V637" s="162">
        <f t="shared" si="224"/>
        <v>0</v>
      </c>
      <c r="W637" s="162">
        <f t="shared" si="224"/>
        <v>0</v>
      </c>
      <c r="X637" s="162">
        <f t="shared" si="224"/>
        <v>0</v>
      </c>
      <c r="Y637" s="162">
        <f t="shared" si="224"/>
        <v>0</v>
      </c>
      <c r="Z637" s="162">
        <f t="shared" si="224"/>
        <v>0</v>
      </c>
      <c r="AA637" s="162">
        <f t="shared" si="224"/>
        <v>0</v>
      </c>
      <c r="AB637" s="162">
        <f t="shared" si="224"/>
        <v>0</v>
      </c>
      <c r="AC637" s="162">
        <f>SUM(AC638+AC647)</f>
        <v>12120</v>
      </c>
      <c r="AD637" s="162">
        <f aca="true" t="shared" si="225" ref="AD637:AK637">SUM(AD638+AD647)</f>
        <v>12120</v>
      </c>
      <c r="AE637" s="162">
        <f t="shared" si="225"/>
        <v>0</v>
      </c>
      <c r="AF637" s="162">
        <f t="shared" si="225"/>
        <v>0</v>
      </c>
      <c r="AG637" s="162">
        <f t="shared" si="225"/>
        <v>0</v>
      </c>
      <c r="AH637" s="162">
        <f t="shared" si="225"/>
        <v>0</v>
      </c>
      <c r="AI637" s="162">
        <f t="shared" si="225"/>
        <v>0</v>
      </c>
      <c r="AJ637" s="162">
        <f t="shared" si="225"/>
        <v>0</v>
      </c>
      <c r="AK637" s="162">
        <f t="shared" si="225"/>
        <v>12120</v>
      </c>
      <c r="AL637" s="162">
        <f>SUM(AL638+AL647)</f>
        <v>12120</v>
      </c>
      <c r="AM637" s="162">
        <f>SUM(AM638+AM647)</f>
        <v>0</v>
      </c>
      <c r="AN637" s="162">
        <f>SUM(AN638+AN647)</f>
        <v>0</v>
      </c>
      <c r="AO637" s="169"/>
    </row>
    <row r="638" spans="1:41" s="121" customFormat="1" ht="17.25" customHeight="1" hidden="1">
      <c r="A638" s="117"/>
      <c r="B638" s="182" t="s">
        <v>131</v>
      </c>
      <c r="C638" s="183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9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>
        <f>SUM(AC639+AC642+AC643+AC644+AC645+AC646)</f>
        <v>12120</v>
      </c>
      <c r="AD638" s="118">
        <f>SUM(AD639+AD642+AD643+AD644+AD645+AD646)</f>
        <v>12120</v>
      </c>
      <c r="AE638" s="118">
        <f aca="true" t="shared" si="226" ref="AE638:AK638">SUM(AE639+AE642+AE643+AE644+AE645+AE646)</f>
        <v>0</v>
      </c>
      <c r="AF638" s="118">
        <f t="shared" si="226"/>
        <v>0</v>
      </c>
      <c r="AG638" s="118">
        <f t="shared" si="226"/>
        <v>0</v>
      </c>
      <c r="AH638" s="118">
        <f t="shared" si="226"/>
        <v>0</v>
      </c>
      <c r="AI638" s="118">
        <f t="shared" si="226"/>
        <v>0</v>
      </c>
      <c r="AJ638" s="118">
        <f t="shared" si="226"/>
        <v>0</v>
      </c>
      <c r="AK638" s="118">
        <f t="shared" si="226"/>
        <v>12120</v>
      </c>
      <c r="AL638" s="118">
        <f>SUM(AL639+AL642+AL643+AL644+AL645+AL646)</f>
        <v>12120</v>
      </c>
      <c r="AM638" s="118">
        <f>SUM(AM639+AM642+AM643+AM644+AM645+AM646)</f>
        <v>0</v>
      </c>
      <c r="AN638" s="118">
        <f>SUM(AN639+AN642+AN643+AN644+AN645+AN646)</f>
        <v>0</v>
      </c>
      <c r="AO638" s="120">
        <f>SUM(AK638)</f>
        <v>12120</v>
      </c>
    </row>
    <row r="639" spans="1:41" s="155" customFormat="1" ht="20.25" customHeight="1" hidden="1">
      <c r="A639" s="153"/>
      <c r="B639" s="176" t="s">
        <v>132</v>
      </c>
      <c r="C639" s="184"/>
      <c r="D639" s="154"/>
      <c r="E639" s="154"/>
      <c r="F639" s="154"/>
      <c r="G639" s="154"/>
      <c r="H639" s="154"/>
      <c r="I639" s="154"/>
      <c r="J639" s="154"/>
      <c r="K639" s="154"/>
      <c r="L639" s="154"/>
      <c r="M639" s="154"/>
      <c r="N639" s="154"/>
      <c r="P639" s="154"/>
      <c r="Q639" s="154"/>
      <c r="R639" s="154"/>
      <c r="S639" s="154"/>
      <c r="T639" s="154"/>
      <c r="U639" s="154"/>
      <c r="V639" s="154"/>
      <c r="W639" s="154"/>
      <c r="X639" s="154"/>
      <c r="Y639" s="154"/>
      <c r="Z639" s="154"/>
      <c r="AA639" s="154"/>
      <c r="AB639" s="154"/>
      <c r="AC639" s="154">
        <f>SUM(AC640+AC641)</f>
        <v>0</v>
      </c>
      <c r="AD639" s="154">
        <f>SUM(AD640+AD641)</f>
        <v>0</v>
      </c>
      <c r="AE639" s="154">
        <f aca="true" t="shared" si="227" ref="AE639:AK639">SUM(AE640+AE641)</f>
        <v>0</v>
      </c>
      <c r="AF639" s="154">
        <f t="shared" si="227"/>
        <v>0</v>
      </c>
      <c r="AG639" s="154">
        <f t="shared" si="227"/>
        <v>0</v>
      </c>
      <c r="AH639" s="154">
        <f t="shared" si="227"/>
        <v>0</v>
      </c>
      <c r="AI639" s="154">
        <f t="shared" si="227"/>
        <v>0</v>
      </c>
      <c r="AJ639" s="154">
        <f t="shared" si="227"/>
        <v>0</v>
      </c>
      <c r="AK639" s="154">
        <f t="shared" si="227"/>
        <v>0</v>
      </c>
      <c r="AL639" s="154">
        <f>SUM(AL640+AL641)</f>
        <v>0</v>
      </c>
      <c r="AM639" s="154">
        <f>SUM(AM640+AM641)</f>
        <v>0</v>
      </c>
      <c r="AN639" s="154">
        <f>SUM(AN640+AN641)</f>
        <v>0</v>
      </c>
      <c r="AO639" s="156"/>
    </row>
    <row r="640" spans="1:42" s="114" customFormat="1" ht="20.25" customHeight="1" hidden="1">
      <c r="A640" s="111"/>
      <c r="B640" s="180" t="s">
        <v>133</v>
      </c>
      <c r="C640" s="181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3"/>
      <c r="P640" s="115"/>
      <c r="Q640" s="115"/>
      <c r="R640" s="115"/>
      <c r="S640" s="115"/>
      <c r="T640" s="115"/>
      <c r="U640" s="112"/>
      <c r="V640" s="112"/>
      <c r="W640" s="112"/>
      <c r="X640" s="112"/>
      <c r="Y640" s="113"/>
      <c r="Z640" s="115"/>
      <c r="AA640" s="115"/>
      <c r="AB640" s="115"/>
      <c r="AC640" s="112"/>
      <c r="AD640" s="112"/>
      <c r="AE640" s="112"/>
      <c r="AF640" s="112"/>
      <c r="AG640" s="112"/>
      <c r="AH640" s="112"/>
      <c r="AI640" s="112"/>
      <c r="AJ640" s="112"/>
      <c r="AK640" s="112">
        <f>SUM(AC640-AI640+AJ640)</f>
        <v>0</v>
      </c>
      <c r="AL640" s="112"/>
      <c r="AM640" s="112"/>
      <c r="AN640" s="112"/>
      <c r="AO640" s="116"/>
      <c r="AP640" s="172">
        <f>SUM(AK640)</f>
        <v>0</v>
      </c>
    </row>
    <row r="641" spans="1:43" s="114" customFormat="1" ht="20.25" customHeight="1" hidden="1">
      <c r="A641" s="111"/>
      <c r="B641" s="180" t="s">
        <v>134</v>
      </c>
      <c r="C641" s="181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3"/>
      <c r="P641" s="115"/>
      <c r="Q641" s="115"/>
      <c r="R641" s="115"/>
      <c r="S641" s="115"/>
      <c r="T641" s="115"/>
      <c r="U641" s="112"/>
      <c r="V641" s="112"/>
      <c r="W641" s="112"/>
      <c r="X641" s="112"/>
      <c r="Y641" s="113"/>
      <c r="Z641" s="115"/>
      <c r="AA641" s="115"/>
      <c r="AB641" s="115"/>
      <c r="AC641" s="112"/>
      <c r="AD641" s="112"/>
      <c r="AE641" s="112"/>
      <c r="AF641" s="112"/>
      <c r="AG641" s="112"/>
      <c r="AH641" s="112"/>
      <c r="AI641" s="112"/>
      <c r="AJ641" s="112"/>
      <c r="AK641" s="112">
        <f>SUM(AC641-AI641+AJ641)</f>
        <v>0</v>
      </c>
      <c r="AL641" s="112"/>
      <c r="AM641" s="112"/>
      <c r="AN641" s="112"/>
      <c r="AO641" s="116"/>
      <c r="AQ641" s="172">
        <f>SUM(AK641)</f>
        <v>0</v>
      </c>
    </row>
    <row r="642" spans="1:44" s="155" customFormat="1" ht="20.25" customHeight="1" hidden="1">
      <c r="A642" s="153"/>
      <c r="B642" s="176" t="s">
        <v>135</v>
      </c>
      <c r="C642" s="177"/>
      <c r="D642" s="154"/>
      <c r="E642" s="154"/>
      <c r="F642" s="154"/>
      <c r="G642" s="154"/>
      <c r="H642" s="154"/>
      <c r="I642" s="154"/>
      <c r="J642" s="154"/>
      <c r="K642" s="154"/>
      <c r="L642" s="154"/>
      <c r="M642" s="154"/>
      <c r="N642" s="154"/>
      <c r="P642" s="154"/>
      <c r="Q642" s="154"/>
      <c r="R642" s="154"/>
      <c r="S642" s="154"/>
      <c r="T642" s="154"/>
      <c r="U642" s="154"/>
      <c r="V642" s="154"/>
      <c r="W642" s="154"/>
      <c r="X642" s="154"/>
      <c r="Y642" s="154"/>
      <c r="Z642" s="154"/>
      <c r="AA642" s="154"/>
      <c r="AB642" s="154"/>
      <c r="AC642" s="154">
        <v>12120</v>
      </c>
      <c r="AD642" s="154">
        <v>12120</v>
      </c>
      <c r="AE642" s="154"/>
      <c r="AF642" s="154"/>
      <c r="AG642" s="154"/>
      <c r="AH642" s="154"/>
      <c r="AI642" s="154"/>
      <c r="AJ642" s="154"/>
      <c r="AK642" s="154">
        <f>SUM(AC642-AI642+AJ642)</f>
        <v>12120</v>
      </c>
      <c r="AL642" s="154">
        <v>12120</v>
      </c>
      <c r="AM642" s="154"/>
      <c r="AN642" s="154"/>
      <c r="AO642" s="156"/>
      <c r="AR642" s="173">
        <f>SUM(AK642)</f>
        <v>12120</v>
      </c>
    </row>
    <row r="643" spans="1:45" s="155" customFormat="1" ht="20.25" customHeight="1" hidden="1">
      <c r="A643" s="153"/>
      <c r="B643" s="176" t="s">
        <v>136</v>
      </c>
      <c r="C643" s="177"/>
      <c r="D643" s="154"/>
      <c r="E643" s="154"/>
      <c r="F643" s="154"/>
      <c r="G643" s="154"/>
      <c r="H643" s="154"/>
      <c r="I643" s="154"/>
      <c r="J643" s="154"/>
      <c r="K643" s="154"/>
      <c r="L643" s="154"/>
      <c r="M643" s="154"/>
      <c r="N643" s="154"/>
      <c r="P643" s="154"/>
      <c r="Q643" s="154"/>
      <c r="R643" s="154"/>
      <c r="S643" s="154"/>
      <c r="T643" s="154"/>
      <c r="U643" s="154"/>
      <c r="V643" s="154"/>
      <c r="W643" s="154"/>
      <c r="X643" s="154"/>
      <c r="Y643" s="154"/>
      <c r="Z643" s="154"/>
      <c r="AA643" s="154"/>
      <c r="AB643" s="154"/>
      <c r="AC643" s="154"/>
      <c r="AD643" s="154"/>
      <c r="AE643" s="154"/>
      <c r="AF643" s="154"/>
      <c r="AG643" s="154"/>
      <c r="AH643" s="154"/>
      <c r="AI643" s="154"/>
      <c r="AJ643" s="154"/>
      <c r="AK643" s="154">
        <f>SUM(AC643-AI643+AJ643)</f>
        <v>0</v>
      </c>
      <c r="AL643" s="154"/>
      <c r="AM643" s="154"/>
      <c r="AN643" s="154"/>
      <c r="AO643" s="156"/>
      <c r="AS643" s="173">
        <f>SUM(AK643)</f>
        <v>0</v>
      </c>
    </row>
    <row r="644" spans="1:46" s="155" customFormat="1" ht="38.25" customHeight="1" hidden="1">
      <c r="A644" s="153"/>
      <c r="B644" s="176" t="s">
        <v>137</v>
      </c>
      <c r="C644" s="177"/>
      <c r="D644" s="154"/>
      <c r="E644" s="154"/>
      <c r="F644" s="154"/>
      <c r="G644" s="154"/>
      <c r="H644" s="154"/>
      <c r="I644" s="154"/>
      <c r="J644" s="154"/>
      <c r="K644" s="154"/>
      <c r="L644" s="154"/>
      <c r="M644" s="154"/>
      <c r="N644" s="154"/>
      <c r="P644" s="154"/>
      <c r="Q644" s="154"/>
      <c r="R644" s="154"/>
      <c r="S644" s="154"/>
      <c r="T644" s="154"/>
      <c r="U644" s="154"/>
      <c r="V644" s="154"/>
      <c r="W644" s="154"/>
      <c r="X644" s="154"/>
      <c r="Y644" s="154"/>
      <c r="Z644" s="154"/>
      <c r="AA644" s="154"/>
      <c r="AB644" s="154"/>
      <c r="AC644" s="154"/>
      <c r="AD644" s="154"/>
      <c r="AE644" s="154"/>
      <c r="AF644" s="154"/>
      <c r="AG644" s="154"/>
      <c r="AH644" s="154"/>
      <c r="AI644" s="154"/>
      <c r="AJ644" s="154"/>
      <c r="AK644" s="154">
        <f>SUM(AC644-AI644+AJ644)</f>
        <v>0</v>
      </c>
      <c r="AL644" s="154"/>
      <c r="AM644" s="154"/>
      <c r="AN644" s="154"/>
      <c r="AO644" s="156"/>
      <c r="AT644" s="173">
        <f>SUM(AK644)</f>
        <v>0</v>
      </c>
    </row>
    <row r="645" spans="1:47" s="155" customFormat="1" ht="20.25" customHeight="1" hidden="1">
      <c r="A645" s="153"/>
      <c r="B645" s="176" t="s">
        <v>138</v>
      </c>
      <c r="C645" s="177"/>
      <c r="D645" s="154"/>
      <c r="E645" s="154"/>
      <c r="F645" s="154"/>
      <c r="G645" s="154"/>
      <c r="H645" s="154"/>
      <c r="I645" s="154"/>
      <c r="J645" s="154"/>
      <c r="K645" s="154"/>
      <c r="L645" s="154"/>
      <c r="M645" s="154"/>
      <c r="N645" s="154"/>
      <c r="P645" s="154"/>
      <c r="Q645" s="154"/>
      <c r="R645" s="154"/>
      <c r="S645" s="154"/>
      <c r="T645" s="154"/>
      <c r="U645" s="154"/>
      <c r="V645" s="154"/>
      <c r="W645" s="154"/>
      <c r="X645" s="154"/>
      <c r="Y645" s="154"/>
      <c r="Z645" s="154"/>
      <c r="AA645" s="154"/>
      <c r="AB645" s="154"/>
      <c r="AC645" s="154"/>
      <c r="AD645" s="154"/>
      <c r="AE645" s="154"/>
      <c r="AF645" s="154"/>
      <c r="AG645" s="154"/>
      <c r="AH645" s="154"/>
      <c r="AI645" s="154"/>
      <c r="AJ645" s="154"/>
      <c r="AK645" s="154">
        <f>SUM(AC645-AI645+AJ645)</f>
        <v>0</v>
      </c>
      <c r="AL645" s="154"/>
      <c r="AM645" s="154"/>
      <c r="AN645" s="154"/>
      <c r="AO645" s="156"/>
      <c r="AU645" s="173">
        <f>SUM(AK645)</f>
        <v>0</v>
      </c>
    </row>
    <row r="646" spans="1:48" s="155" customFormat="1" ht="20.25" customHeight="1" hidden="1">
      <c r="A646" s="153"/>
      <c r="B646" s="176" t="s">
        <v>139</v>
      </c>
      <c r="C646" s="177"/>
      <c r="D646" s="154"/>
      <c r="E646" s="154"/>
      <c r="F646" s="154"/>
      <c r="G646" s="154"/>
      <c r="H646" s="154"/>
      <c r="I646" s="154"/>
      <c r="J646" s="154"/>
      <c r="K646" s="154"/>
      <c r="L646" s="154"/>
      <c r="M646" s="154"/>
      <c r="N646" s="154"/>
      <c r="P646" s="154"/>
      <c r="Q646" s="154"/>
      <c r="R646" s="154"/>
      <c r="S646" s="154"/>
      <c r="T646" s="154"/>
      <c r="U646" s="154"/>
      <c r="V646" s="154"/>
      <c r="W646" s="154"/>
      <c r="X646" s="154"/>
      <c r="Y646" s="154"/>
      <c r="Z646" s="154"/>
      <c r="AA646" s="154"/>
      <c r="AB646" s="154"/>
      <c r="AC646" s="154"/>
      <c r="AD646" s="154"/>
      <c r="AE646" s="154"/>
      <c r="AF646" s="154"/>
      <c r="AG646" s="154"/>
      <c r="AH646" s="154"/>
      <c r="AI646" s="154"/>
      <c r="AJ646" s="154"/>
      <c r="AK646" s="154">
        <f>SUM(AC646-AI646+AJ646)</f>
        <v>0</v>
      </c>
      <c r="AL646" s="154"/>
      <c r="AM646" s="154"/>
      <c r="AN646" s="154"/>
      <c r="AO646" s="156"/>
      <c r="AV646" s="173">
        <f>SUM(AK646)</f>
        <v>0</v>
      </c>
    </row>
    <row r="647" spans="1:49" s="151" customFormat="1" ht="20.25" customHeight="1" hidden="1">
      <c r="A647" s="149"/>
      <c r="B647" s="178" t="s">
        <v>140</v>
      </c>
      <c r="C647" s="179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0">
        <f>SUM(AC648+AC650)</f>
        <v>0</v>
      </c>
      <c r="AD647" s="150">
        <f>SUM(AD648+AD650)</f>
        <v>0</v>
      </c>
      <c r="AE647" s="150">
        <f aca="true" t="shared" si="228" ref="AE647:AK647">SUM(AE648+AE650)</f>
        <v>0</v>
      </c>
      <c r="AF647" s="150">
        <f t="shared" si="228"/>
        <v>0</v>
      </c>
      <c r="AG647" s="150">
        <f t="shared" si="228"/>
        <v>0</v>
      </c>
      <c r="AH647" s="150">
        <f t="shared" si="228"/>
        <v>0</v>
      </c>
      <c r="AI647" s="150">
        <f t="shared" si="228"/>
        <v>0</v>
      </c>
      <c r="AJ647" s="150">
        <f t="shared" si="228"/>
        <v>0</v>
      </c>
      <c r="AK647" s="150">
        <f t="shared" si="228"/>
        <v>0</v>
      </c>
      <c r="AL647" s="150">
        <f>SUM(AL648+AL650)</f>
        <v>0</v>
      </c>
      <c r="AM647" s="150">
        <f>SUM(AM648+AM650)</f>
        <v>0</v>
      </c>
      <c r="AN647" s="150">
        <f>SUM(AN648+AN650)</f>
        <v>0</v>
      </c>
      <c r="AO647" s="152"/>
      <c r="AW647" s="174">
        <f>SUM(AK647)</f>
        <v>0</v>
      </c>
    </row>
    <row r="648" spans="1:50" s="155" customFormat="1" ht="20.25" customHeight="1" hidden="1">
      <c r="A648" s="153"/>
      <c r="B648" s="176" t="s">
        <v>141</v>
      </c>
      <c r="C648" s="177"/>
      <c r="D648" s="154"/>
      <c r="E648" s="154"/>
      <c r="F648" s="154"/>
      <c r="G648" s="154"/>
      <c r="H648" s="154"/>
      <c r="I648" s="154"/>
      <c r="J648" s="154"/>
      <c r="K648" s="154"/>
      <c r="L648" s="154"/>
      <c r="M648" s="154"/>
      <c r="N648" s="154"/>
      <c r="P648" s="154"/>
      <c r="Q648" s="154"/>
      <c r="R648" s="154"/>
      <c r="S648" s="154"/>
      <c r="T648" s="154"/>
      <c r="U648" s="154"/>
      <c r="V648" s="154"/>
      <c r="W648" s="154"/>
      <c r="X648" s="154"/>
      <c r="Y648" s="154"/>
      <c r="Z648" s="154"/>
      <c r="AA648" s="154"/>
      <c r="AB648" s="154"/>
      <c r="AC648" s="154"/>
      <c r="AD648" s="154"/>
      <c r="AE648" s="154"/>
      <c r="AF648" s="154"/>
      <c r="AG648" s="154"/>
      <c r="AH648" s="154"/>
      <c r="AI648" s="154"/>
      <c r="AJ648" s="154"/>
      <c r="AK648" s="154">
        <f>SUM(AC648-AI648+AJ648)</f>
        <v>0</v>
      </c>
      <c r="AL648" s="154"/>
      <c r="AM648" s="154"/>
      <c r="AN648" s="154"/>
      <c r="AO648" s="156"/>
      <c r="AX648" s="173">
        <f>SUM(AK648)</f>
        <v>0</v>
      </c>
    </row>
    <row r="649" spans="1:51" s="114" customFormat="1" ht="48.75" customHeight="1" hidden="1">
      <c r="A649" s="111"/>
      <c r="B649" s="180" t="s">
        <v>142</v>
      </c>
      <c r="C649" s="181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3"/>
      <c r="P649" s="115"/>
      <c r="Q649" s="115"/>
      <c r="R649" s="115"/>
      <c r="S649" s="115"/>
      <c r="T649" s="115"/>
      <c r="U649" s="112"/>
      <c r="V649" s="112"/>
      <c r="W649" s="112"/>
      <c r="X649" s="112"/>
      <c r="Y649" s="113"/>
      <c r="Z649" s="115"/>
      <c r="AA649" s="115"/>
      <c r="AB649" s="115"/>
      <c r="AC649" s="112"/>
      <c r="AD649" s="112"/>
      <c r="AE649" s="112"/>
      <c r="AF649" s="112"/>
      <c r="AG649" s="112"/>
      <c r="AH649" s="112"/>
      <c r="AI649" s="112"/>
      <c r="AJ649" s="112"/>
      <c r="AK649" s="112">
        <f>SUM(AC649-AI649+AJ649)</f>
        <v>0</v>
      </c>
      <c r="AL649" s="112"/>
      <c r="AM649" s="112"/>
      <c r="AN649" s="112"/>
      <c r="AO649" s="116"/>
      <c r="AY649" s="172">
        <f>SUM(AK649)</f>
        <v>0</v>
      </c>
    </row>
    <row r="650" spans="1:41" s="155" customFormat="1" ht="48.75" customHeight="1" hidden="1">
      <c r="A650" s="153"/>
      <c r="B650" s="176" t="s">
        <v>143</v>
      </c>
      <c r="C650" s="177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4"/>
      <c r="AA650" s="154"/>
      <c r="AB650" s="154"/>
      <c r="AC650" s="154"/>
      <c r="AD650" s="154"/>
      <c r="AE650" s="154"/>
      <c r="AF650" s="154"/>
      <c r="AG650" s="154"/>
      <c r="AH650" s="154"/>
      <c r="AI650" s="154"/>
      <c r="AJ650" s="154"/>
      <c r="AK650" s="154">
        <f>SUM(AC650-AI650+AJ650)</f>
        <v>0</v>
      </c>
      <c r="AL650" s="154"/>
      <c r="AM650" s="154"/>
      <c r="AN650" s="154"/>
      <c r="AO650" s="156"/>
    </row>
    <row r="651" spans="1:41" s="96" customFormat="1" ht="24.75" customHeight="1" hidden="1">
      <c r="A651" s="61"/>
      <c r="B651" s="139" t="s">
        <v>39</v>
      </c>
      <c r="C651" s="136" t="s">
        <v>7</v>
      </c>
      <c r="D651" s="135">
        <f>SUM(D652:D664)</f>
        <v>0</v>
      </c>
      <c r="E651" s="135">
        <f>SUM(E652:E664)</f>
        <v>0</v>
      </c>
      <c r="F651" s="135">
        <f>SUM(F652:F664)</f>
        <v>0</v>
      </c>
      <c r="G651" s="135">
        <f>SUM(G652:G664)</f>
        <v>0</v>
      </c>
      <c r="H651" s="135">
        <f>SUM(H652:H664)</f>
        <v>0</v>
      </c>
      <c r="I651" s="135"/>
      <c r="J651" s="135"/>
      <c r="K651" s="135"/>
      <c r="L651" s="135"/>
      <c r="M651" s="135"/>
      <c r="N651" s="135">
        <f aca="true" t="shared" si="229" ref="N651:AB651">SUM(N652:N664)</f>
        <v>0</v>
      </c>
      <c r="O651" s="135">
        <f t="shared" si="229"/>
        <v>0</v>
      </c>
      <c r="P651" s="135">
        <f t="shared" si="229"/>
        <v>0</v>
      </c>
      <c r="Q651" s="135">
        <f t="shared" si="229"/>
        <v>0</v>
      </c>
      <c r="R651" s="135">
        <f t="shared" si="229"/>
        <v>0</v>
      </c>
      <c r="S651" s="135">
        <f t="shared" si="229"/>
        <v>0</v>
      </c>
      <c r="T651" s="135">
        <f t="shared" si="229"/>
        <v>0</v>
      </c>
      <c r="U651" s="135">
        <f t="shared" si="229"/>
        <v>0</v>
      </c>
      <c r="V651" s="135">
        <f t="shared" si="229"/>
        <v>0</v>
      </c>
      <c r="W651" s="135">
        <f t="shared" si="229"/>
        <v>0</v>
      </c>
      <c r="X651" s="135">
        <f t="shared" si="229"/>
        <v>0</v>
      </c>
      <c r="Y651" s="135">
        <f t="shared" si="229"/>
        <v>0</v>
      </c>
      <c r="Z651" s="135">
        <f t="shared" si="229"/>
        <v>0</v>
      </c>
      <c r="AA651" s="135">
        <f t="shared" si="229"/>
        <v>0</v>
      </c>
      <c r="AB651" s="135">
        <f t="shared" si="229"/>
        <v>0</v>
      </c>
      <c r="AC651" s="135">
        <f>SUM(AC652+AC661)</f>
        <v>16290</v>
      </c>
      <c r="AD651" s="135">
        <f aca="true" t="shared" si="230" ref="AD651:AK651">SUM(AD652+AD661)</f>
        <v>16290</v>
      </c>
      <c r="AE651" s="135">
        <f t="shared" si="230"/>
        <v>0</v>
      </c>
      <c r="AF651" s="135">
        <f t="shared" si="230"/>
        <v>0</v>
      </c>
      <c r="AG651" s="135">
        <f t="shared" si="230"/>
        <v>0</v>
      </c>
      <c r="AH651" s="135">
        <f t="shared" si="230"/>
        <v>0</v>
      </c>
      <c r="AI651" s="135">
        <f t="shared" si="230"/>
        <v>0</v>
      </c>
      <c r="AJ651" s="135">
        <f t="shared" si="230"/>
        <v>0</v>
      </c>
      <c r="AK651" s="135">
        <f t="shared" si="230"/>
        <v>16290</v>
      </c>
      <c r="AL651" s="135">
        <f>SUM(AL652+AL661)</f>
        <v>16290</v>
      </c>
      <c r="AM651" s="135">
        <f>SUM(AM652+AM661)</f>
        <v>0</v>
      </c>
      <c r="AN651" s="135">
        <f>SUM(AN652+AN661)</f>
        <v>0</v>
      </c>
      <c r="AO651" s="66"/>
    </row>
    <row r="652" spans="1:41" s="121" customFormat="1" ht="17.25" customHeight="1" hidden="1">
      <c r="A652" s="117"/>
      <c r="B652" s="182" t="s">
        <v>131</v>
      </c>
      <c r="C652" s="183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9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>
        <f>SUM(AC653+AC656+AC657+AC658+AC659+AC660)</f>
        <v>16290</v>
      </c>
      <c r="AD652" s="118">
        <f>SUM(AD653+AD656+AD657+AD658+AD659+AD660)</f>
        <v>16290</v>
      </c>
      <c r="AE652" s="118">
        <f aca="true" t="shared" si="231" ref="AE652:AK652">SUM(AE653+AE656+AE657+AE658+AE659+AE660)</f>
        <v>0</v>
      </c>
      <c r="AF652" s="118">
        <f t="shared" si="231"/>
        <v>0</v>
      </c>
      <c r="AG652" s="118">
        <f t="shared" si="231"/>
        <v>0</v>
      </c>
      <c r="AH652" s="118">
        <f t="shared" si="231"/>
        <v>0</v>
      </c>
      <c r="AI652" s="118">
        <f t="shared" si="231"/>
        <v>0</v>
      </c>
      <c r="AJ652" s="118">
        <f t="shared" si="231"/>
        <v>0</v>
      </c>
      <c r="AK652" s="118">
        <f t="shared" si="231"/>
        <v>16290</v>
      </c>
      <c r="AL652" s="118">
        <f>SUM(AL653+AL656+AL657+AL658+AL659+AL660)</f>
        <v>16290</v>
      </c>
      <c r="AM652" s="118">
        <f>SUM(AM653+AM656+AM657+AM658+AM659+AM660)</f>
        <v>0</v>
      </c>
      <c r="AN652" s="118">
        <f>SUM(AN653+AN656+AN657+AN658+AN659+AN660)</f>
        <v>0</v>
      </c>
      <c r="AO652" s="120">
        <f>SUM(AK652)</f>
        <v>16290</v>
      </c>
    </row>
    <row r="653" spans="1:41" s="155" customFormat="1" ht="20.25" customHeight="1" hidden="1">
      <c r="A653" s="153"/>
      <c r="B653" s="176" t="s">
        <v>132</v>
      </c>
      <c r="C653" s="184"/>
      <c r="D653" s="154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4"/>
      <c r="AA653" s="154"/>
      <c r="AB653" s="154"/>
      <c r="AC653" s="154">
        <f>SUM(AC654+AC655)</f>
        <v>16290</v>
      </c>
      <c r="AD653" s="154">
        <f>SUM(AD654+AD655)</f>
        <v>16290</v>
      </c>
      <c r="AE653" s="154">
        <f aca="true" t="shared" si="232" ref="AE653:AK653">SUM(AE654+AE655)</f>
        <v>0</v>
      </c>
      <c r="AF653" s="154">
        <f t="shared" si="232"/>
        <v>0</v>
      </c>
      <c r="AG653" s="154">
        <f t="shared" si="232"/>
        <v>0</v>
      </c>
      <c r="AH653" s="154">
        <f t="shared" si="232"/>
        <v>0</v>
      </c>
      <c r="AI653" s="154">
        <f t="shared" si="232"/>
        <v>0</v>
      </c>
      <c r="AJ653" s="154">
        <f t="shared" si="232"/>
        <v>0</v>
      </c>
      <c r="AK653" s="154">
        <f t="shared" si="232"/>
        <v>16290</v>
      </c>
      <c r="AL653" s="154">
        <f>SUM(AL654+AL655)</f>
        <v>16290</v>
      </c>
      <c r="AM653" s="154">
        <f>SUM(AM654+AM655)</f>
        <v>0</v>
      </c>
      <c r="AN653" s="154">
        <f>SUM(AN654+AN655)</f>
        <v>0</v>
      </c>
      <c r="AO653" s="156"/>
    </row>
    <row r="654" spans="1:42" s="114" customFormat="1" ht="20.25" customHeight="1" hidden="1">
      <c r="A654" s="111"/>
      <c r="B654" s="180" t="s">
        <v>133</v>
      </c>
      <c r="C654" s="181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3"/>
      <c r="P654" s="115"/>
      <c r="Q654" s="115"/>
      <c r="R654" s="115"/>
      <c r="S654" s="115"/>
      <c r="T654" s="115"/>
      <c r="U654" s="112"/>
      <c r="V654" s="112"/>
      <c r="W654" s="112"/>
      <c r="X654" s="112"/>
      <c r="Y654" s="113"/>
      <c r="Z654" s="115"/>
      <c r="AA654" s="115"/>
      <c r="AB654" s="115"/>
      <c r="AC654" s="112">
        <v>15040</v>
      </c>
      <c r="AD654" s="112">
        <v>15040</v>
      </c>
      <c r="AE654" s="112"/>
      <c r="AF654" s="112"/>
      <c r="AG654" s="112"/>
      <c r="AH654" s="112"/>
      <c r="AI654" s="112"/>
      <c r="AJ654" s="112"/>
      <c r="AK654" s="112">
        <f>SUM(AC654-AI654+AJ654)</f>
        <v>15040</v>
      </c>
      <c r="AL654" s="112">
        <v>15040</v>
      </c>
      <c r="AM654" s="112"/>
      <c r="AN654" s="112"/>
      <c r="AO654" s="116"/>
      <c r="AP654" s="172">
        <f>SUM(AK654)</f>
        <v>15040</v>
      </c>
    </row>
    <row r="655" spans="1:43" s="114" customFormat="1" ht="20.25" customHeight="1" hidden="1">
      <c r="A655" s="111"/>
      <c r="B655" s="180" t="s">
        <v>134</v>
      </c>
      <c r="C655" s="181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3"/>
      <c r="P655" s="115"/>
      <c r="Q655" s="115"/>
      <c r="R655" s="115"/>
      <c r="S655" s="115"/>
      <c r="T655" s="115"/>
      <c r="U655" s="112"/>
      <c r="V655" s="112"/>
      <c r="W655" s="112"/>
      <c r="X655" s="112"/>
      <c r="Y655" s="113"/>
      <c r="Z655" s="115"/>
      <c r="AA655" s="115"/>
      <c r="AB655" s="115"/>
      <c r="AC655" s="112">
        <v>1250</v>
      </c>
      <c r="AD655" s="112">
        <v>1250</v>
      </c>
      <c r="AE655" s="112"/>
      <c r="AF655" s="112"/>
      <c r="AG655" s="112"/>
      <c r="AH655" s="112"/>
      <c r="AI655" s="112"/>
      <c r="AJ655" s="112"/>
      <c r="AK655" s="112">
        <f>SUM(AC655-AI655+AJ655)</f>
        <v>1250</v>
      </c>
      <c r="AL655" s="112">
        <v>1250</v>
      </c>
      <c r="AM655" s="112"/>
      <c r="AN655" s="112"/>
      <c r="AO655" s="116"/>
      <c r="AQ655" s="172">
        <f>SUM(AK655)</f>
        <v>1250</v>
      </c>
    </row>
    <row r="656" spans="1:44" s="155" customFormat="1" ht="20.25" customHeight="1" hidden="1">
      <c r="A656" s="153"/>
      <c r="B656" s="176" t="s">
        <v>135</v>
      </c>
      <c r="C656" s="177"/>
      <c r="D656" s="154"/>
      <c r="E656" s="154"/>
      <c r="F656" s="154"/>
      <c r="G656" s="154"/>
      <c r="H656" s="154"/>
      <c r="I656" s="154"/>
      <c r="J656" s="154"/>
      <c r="K656" s="154"/>
      <c r="L656" s="154"/>
      <c r="M656" s="154"/>
      <c r="N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4"/>
      <c r="AA656" s="154"/>
      <c r="AB656" s="154"/>
      <c r="AC656" s="154"/>
      <c r="AD656" s="154"/>
      <c r="AE656" s="154"/>
      <c r="AF656" s="154"/>
      <c r="AG656" s="154"/>
      <c r="AH656" s="154"/>
      <c r="AI656" s="154"/>
      <c r="AJ656" s="154"/>
      <c r="AK656" s="154">
        <f>SUM(AC656-AI656+AJ656)</f>
        <v>0</v>
      </c>
      <c r="AL656" s="154"/>
      <c r="AM656" s="154"/>
      <c r="AN656" s="154"/>
      <c r="AO656" s="156"/>
      <c r="AR656" s="173">
        <f>SUM(AK656)</f>
        <v>0</v>
      </c>
    </row>
    <row r="657" spans="1:45" s="155" customFormat="1" ht="20.25" customHeight="1" hidden="1">
      <c r="A657" s="153"/>
      <c r="B657" s="176" t="s">
        <v>136</v>
      </c>
      <c r="C657" s="177"/>
      <c r="D657" s="154"/>
      <c r="E657" s="154"/>
      <c r="F657" s="154"/>
      <c r="G657" s="154"/>
      <c r="H657" s="154"/>
      <c r="I657" s="154"/>
      <c r="J657" s="154"/>
      <c r="K657" s="154"/>
      <c r="L657" s="154"/>
      <c r="M657" s="154"/>
      <c r="N657" s="154"/>
      <c r="P657" s="154"/>
      <c r="Q657" s="154"/>
      <c r="R657" s="154"/>
      <c r="S657" s="154"/>
      <c r="T657" s="154"/>
      <c r="U657" s="154"/>
      <c r="V657" s="154"/>
      <c r="W657" s="154"/>
      <c r="X657" s="154"/>
      <c r="Y657" s="154"/>
      <c r="Z657" s="154"/>
      <c r="AA657" s="154"/>
      <c r="AB657" s="154"/>
      <c r="AC657" s="154"/>
      <c r="AD657" s="154"/>
      <c r="AE657" s="154"/>
      <c r="AF657" s="154"/>
      <c r="AG657" s="154"/>
      <c r="AH657" s="154"/>
      <c r="AI657" s="154"/>
      <c r="AJ657" s="154"/>
      <c r="AK657" s="154">
        <f>SUM(AC657-AI657+AJ657)</f>
        <v>0</v>
      </c>
      <c r="AL657" s="154"/>
      <c r="AM657" s="154"/>
      <c r="AN657" s="154"/>
      <c r="AO657" s="156"/>
      <c r="AS657" s="173">
        <f>SUM(AK657)</f>
        <v>0</v>
      </c>
    </row>
    <row r="658" spans="1:46" s="155" customFormat="1" ht="38.25" customHeight="1" hidden="1">
      <c r="A658" s="153"/>
      <c r="B658" s="176" t="s">
        <v>137</v>
      </c>
      <c r="C658" s="177"/>
      <c r="D658" s="154"/>
      <c r="E658" s="154"/>
      <c r="F658" s="154"/>
      <c r="G658" s="154"/>
      <c r="H658" s="154"/>
      <c r="I658" s="154"/>
      <c r="J658" s="154"/>
      <c r="K658" s="154"/>
      <c r="L658" s="154"/>
      <c r="M658" s="154"/>
      <c r="N658" s="154"/>
      <c r="P658" s="154"/>
      <c r="Q658" s="154"/>
      <c r="R658" s="154"/>
      <c r="S658" s="154"/>
      <c r="T658" s="154"/>
      <c r="U658" s="154"/>
      <c r="V658" s="154"/>
      <c r="W658" s="154"/>
      <c r="X658" s="154"/>
      <c r="Y658" s="154"/>
      <c r="Z658" s="154"/>
      <c r="AA658" s="154"/>
      <c r="AB658" s="154"/>
      <c r="AC658" s="154"/>
      <c r="AD658" s="154"/>
      <c r="AE658" s="154"/>
      <c r="AF658" s="154"/>
      <c r="AG658" s="154"/>
      <c r="AH658" s="154"/>
      <c r="AI658" s="154"/>
      <c r="AJ658" s="154"/>
      <c r="AK658" s="154">
        <f>SUM(AC658-AI658+AJ658)</f>
        <v>0</v>
      </c>
      <c r="AL658" s="154"/>
      <c r="AM658" s="154"/>
      <c r="AN658" s="154"/>
      <c r="AO658" s="156"/>
      <c r="AT658" s="173">
        <f>SUM(AK658)</f>
        <v>0</v>
      </c>
    </row>
    <row r="659" spans="1:47" s="155" customFormat="1" ht="20.25" customHeight="1" hidden="1">
      <c r="A659" s="153"/>
      <c r="B659" s="176" t="s">
        <v>138</v>
      </c>
      <c r="C659" s="177"/>
      <c r="D659" s="154"/>
      <c r="E659" s="154"/>
      <c r="F659" s="154"/>
      <c r="G659" s="154"/>
      <c r="H659" s="154"/>
      <c r="I659" s="154"/>
      <c r="J659" s="154"/>
      <c r="K659" s="154"/>
      <c r="L659" s="154"/>
      <c r="M659" s="154"/>
      <c r="N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4"/>
      <c r="AA659" s="154"/>
      <c r="AB659" s="154"/>
      <c r="AC659" s="154"/>
      <c r="AD659" s="154"/>
      <c r="AE659" s="154"/>
      <c r="AF659" s="154"/>
      <c r="AG659" s="154"/>
      <c r="AH659" s="154"/>
      <c r="AI659" s="154"/>
      <c r="AJ659" s="154"/>
      <c r="AK659" s="154">
        <f>SUM(AC659-AI659+AJ659)</f>
        <v>0</v>
      </c>
      <c r="AL659" s="154"/>
      <c r="AM659" s="154"/>
      <c r="AN659" s="154"/>
      <c r="AO659" s="156"/>
      <c r="AU659" s="173">
        <f>SUM(AK659)</f>
        <v>0</v>
      </c>
    </row>
    <row r="660" spans="1:48" s="155" customFormat="1" ht="20.25" customHeight="1" hidden="1">
      <c r="A660" s="153"/>
      <c r="B660" s="176" t="s">
        <v>139</v>
      </c>
      <c r="C660" s="177"/>
      <c r="D660" s="154"/>
      <c r="E660" s="154"/>
      <c r="F660" s="154"/>
      <c r="G660" s="154"/>
      <c r="H660" s="154"/>
      <c r="I660" s="154"/>
      <c r="J660" s="154"/>
      <c r="K660" s="154"/>
      <c r="L660" s="154"/>
      <c r="M660" s="154"/>
      <c r="N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4"/>
      <c r="AA660" s="154"/>
      <c r="AB660" s="154"/>
      <c r="AC660" s="154"/>
      <c r="AD660" s="154"/>
      <c r="AE660" s="154"/>
      <c r="AF660" s="154"/>
      <c r="AG660" s="154"/>
      <c r="AH660" s="154"/>
      <c r="AI660" s="154"/>
      <c r="AJ660" s="154"/>
      <c r="AK660" s="154">
        <f>SUM(AC660-AI660+AJ660)</f>
        <v>0</v>
      </c>
      <c r="AL660" s="154"/>
      <c r="AM660" s="154"/>
      <c r="AN660" s="154"/>
      <c r="AO660" s="156"/>
      <c r="AV660" s="173">
        <f>SUM(AK660)</f>
        <v>0</v>
      </c>
    </row>
    <row r="661" spans="1:49" s="151" customFormat="1" ht="20.25" customHeight="1" hidden="1">
      <c r="A661" s="149"/>
      <c r="B661" s="178" t="s">
        <v>140</v>
      </c>
      <c r="C661" s="179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0">
        <f>SUM(AC662+AC664)</f>
        <v>0</v>
      </c>
      <c r="AD661" s="150">
        <f>SUM(AD662+AD664)</f>
        <v>0</v>
      </c>
      <c r="AE661" s="150">
        <f aca="true" t="shared" si="233" ref="AE661:AK661">SUM(AE662+AE664)</f>
        <v>0</v>
      </c>
      <c r="AF661" s="150">
        <f t="shared" si="233"/>
        <v>0</v>
      </c>
      <c r="AG661" s="150">
        <f t="shared" si="233"/>
        <v>0</v>
      </c>
      <c r="AH661" s="150">
        <f t="shared" si="233"/>
        <v>0</v>
      </c>
      <c r="AI661" s="150">
        <f t="shared" si="233"/>
        <v>0</v>
      </c>
      <c r="AJ661" s="150">
        <f t="shared" si="233"/>
        <v>0</v>
      </c>
      <c r="AK661" s="150">
        <f t="shared" si="233"/>
        <v>0</v>
      </c>
      <c r="AL661" s="150">
        <f>SUM(AL662+AL664)</f>
        <v>0</v>
      </c>
      <c r="AM661" s="150">
        <f>SUM(AM662+AM664)</f>
        <v>0</v>
      </c>
      <c r="AN661" s="150">
        <f>SUM(AN662+AN664)</f>
        <v>0</v>
      </c>
      <c r="AO661" s="152"/>
      <c r="AW661" s="174">
        <f>SUM(AK661)</f>
        <v>0</v>
      </c>
    </row>
    <row r="662" spans="1:50" s="155" customFormat="1" ht="20.25" customHeight="1" hidden="1">
      <c r="A662" s="153"/>
      <c r="B662" s="176" t="s">
        <v>141</v>
      </c>
      <c r="C662" s="177"/>
      <c r="D662" s="154"/>
      <c r="E662" s="154"/>
      <c r="F662" s="154"/>
      <c r="G662" s="154"/>
      <c r="H662" s="154"/>
      <c r="I662" s="154"/>
      <c r="J662" s="154"/>
      <c r="K662" s="154"/>
      <c r="L662" s="154"/>
      <c r="M662" s="154"/>
      <c r="N662" s="154"/>
      <c r="P662" s="154"/>
      <c r="Q662" s="154"/>
      <c r="R662" s="154"/>
      <c r="S662" s="154"/>
      <c r="T662" s="154"/>
      <c r="U662" s="154"/>
      <c r="V662" s="154"/>
      <c r="W662" s="154"/>
      <c r="X662" s="154"/>
      <c r="Y662" s="154"/>
      <c r="Z662" s="154"/>
      <c r="AA662" s="154"/>
      <c r="AB662" s="154"/>
      <c r="AC662" s="154"/>
      <c r="AD662" s="154"/>
      <c r="AE662" s="154"/>
      <c r="AF662" s="154"/>
      <c r="AG662" s="154"/>
      <c r="AH662" s="154"/>
      <c r="AI662" s="154"/>
      <c r="AJ662" s="154"/>
      <c r="AK662" s="154">
        <f>SUM(AC662-AI662+AJ662)</f>
        <v>0</v>
      </c>
      <c r="AL662" s="154"/>
      <c r="AM662" s="154"/>
      <c r="AN662" s="154"/>
      <c r="AO662" s="156"/>
      <c r="AX662" s="173">
        <f>SUM(AK662)</f>
        <v>0</v>
      </c>
    </row>
    <row r="663" spans="1:51" s="114" customFormat="1" ht="48.75" customHeight="1" hidden="1">
      <c r="A663" s="111"/>
      <c r="B663" s="180" t="s">
        <v>142</v>
      </c>
      <c r="C663" s="181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3"/>
      <c r="P663" s="115"/>
      <c r="Q663" s="115"/>
      <c r="R663" s="115"/>
      <c r="S663" s="115"/>
      <c r="T663" s="115"/>
      <c r="U663" s="112"/>
      <c r="V663" s="112"/>
      <c r="W663" s="112"/>
      <c r="X663" s="112"/>
      <c r="Y663" s="113"/>
      <c r="Z663" s="115"/>
      <c r="AA663" s="115"/>
      <c r="AB663" s="115"/>
      <c r="AC663" s="112"/>
      <c r="AD663" s="112"/>
      <c r="AE663" s="112"/>
      <c r="AF663" s="112"/>
      <c r="AG663" s="112"/>
      <c r="AH663" s="112"/>
      <c r="AI663" s="112"/>
      <c r="AJ663" s="112"/>
      <c r="AK663" s="112">
        <f>SUM(AC663-AI663+AJ663)</f>
        <v>0</v>
      </c>
      <c r="AL663" s="112"/>
      <c r="AM663" s="112"/>
      <c r="AN663" s="112"/>
      <c r="AO663" s="116"/>
      <c r="AY663" s="172">
        <f>SUM(AK663)</f>
        <v>0</v>
      </c>
    </row>
    <row r="664" spans="1:41" s="155" customFormat="1" ht="48.75" customHeight="1" hidden="1">
      <c r="A664" s="153"/>
      <c r="B664" s="176" t="s">
        <v>143</v>
      </c>
      <c r="C664" s="177"/>
      <c r="D664" s="154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  <c r="AA664" s="154"/>
      <c r="AB664" s="154"/>
      <c r="AC664" s="154"/>
      <c r="AD664" s="154"/>
      <c r="AE664" s="154"/>
      <c r="AF664" s="154"/>
      <c r="AG664" s="154"/>
      <c r="AH664" s="154"/>
      <c r="AI664" s="154"/>
      <c r="AJ664" s="154"/>
      <c r="AK664" s="154">
        <f>SUM(AC664-AI664+AJ664)</f>
        <v>0</v>
      </c>
      <c r="AL664" s="154"/>
      <c r="AM664" s="154"/>
      <c r="AN664" s="154"/>
      <c r="AO664" s="156"/>
    </row>
    <row r="665" spans="1:41" s="58" customFormat="1" ht="18.75" customHeight="1" hidden="1">
      <c r="A665" s="68"/>
      <c r="B665" s="159" t="s">
        <v>112</v>
      </c>
      <c r="C665" s="136" t="s">
        <v>113</v>
      </c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7"/>
      <c r="O665" s="143"/>
      <c r="P665" s="137"/>
      <c r="Q665" s="137"/>
      <c r="R665" s="137"/>
      <c r="S665" s="137"/>
      <c r="T665" s="137"/>
      <c r="U665" s="135"/>
      <c r="V665" s="135"/>
      <c r="W665" s="135"/>
      <c r="X665" s="135"/>
      <c r="Y665" s="137"/>
      <c r="Z665" s="137"/>
      <c r="AA665" s="137"/>
      <c r="AB665" s="137"/>
      <c r="AC665" s="135">
        <f>SUM(AC666+AC675)</f>
        <v>19828</v>
      </c>
      <c r="AD665" s="135">
        <f aca="true" t="shared" si="234" ref="AD665:AN665">SUM(AD666)</f>
        <v>19828</v>
      </c>
      <c r="AE665" s="135">
        <f t="shared" si="234"/>
        <v>0</v>
      </c>
      <c r="AF665" s="135">
        <f t="shared" si="234"/>
        <v>0</v>
      </c>
      <c r="AG665" s="135">
        <f t="shared" si="234"/>
        <v>0</v>
      </c>
      <c r="AH665" s="135">
        <f t="shared" si="234"/>
        <v>0</v>
      </c>
      <c r="AI665" s="135"/>
      <c r="AJ665" s="135"/>
      <c r="AK665" s="135">
        <f t="shared" si="234"/>
        <v>19828</v>
      </c>
      <c r="AL665" s="135">
        <f t="shared" si="234"/>
        <v>19828</v>
      </c>
      <c r="AM665" s="135">
        <f t="shared" si="234"/>
        <v>0</v>
      </c>
      <c r="AN665" s="135">
        <f t="shared" si="234"/>
        <v>0</v>
      </c>
      <c r="AO665" s="59"/>
    </row>
    <row r="666" spans="1:41" s="121" customFormat="1" ht="17.25" customHeight="1" hidden="1">
      <c r="A666" s="117"/>
      <c r="B666" s="182" t="s">
        <v>131</v>
      </c>
      <c r="C666" s="183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9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>
        <f>SUM(AC667+AC670+AC671+AC672+AC673+AC674)</f>
        <v>19828</v>
      </c>
      <c r="AD666" s="118">
        <f aca="true" t="shared" si="235" ref="AD666:AK666">SUM(AD667+AD670+AD671+AD672+AD673+AD674)</f>
        <v>19828</v>
      </c>
      <c r="AE666" s="118">
        <f t="shared" si="235"/>
        <v>0</v>
      </c>
      <c r="AF666" s="118">
        <f t="shared" si="235"/>
        <v>0</v>
      </c>
      <c r="AG666" s="118">
        <f t="shared" si="235"/>
        <v>0</v>
      </c>
      <c r="AH666" s="118">
        <f t="shared" si="235"/>
        <v>0</v>
      </c>
      <c r="AI666" s="118">
        <f t="shared" si="235"/>
        <v>0</v>
      </c>
      <c r="AJ666" s="118">
        <f t="shared" si="235"/>
        <v>0</v>
      </c>
      <c r="AK666" s="118">
        <f t="shared" si="235"/>
        <v>19828</v>
      </c>
      <c r="AL666" s="118">
        <f>SUM(AL667+AL670+AL671+AL672+AL673+AL674)</f>
        <v>19828</v>
      </c>
      <c r="AM666" s="118">
        <f>SUM(AM667+AM670+AM671+AM672+AM673+AM674)</f>
        <v>0</v>
      </c>
      <c r="AN666" s="118">
        <f>SUM(AN667+AN670+AN671+AN672+AN673+AN674)</f>
        <v>0</v>
      </c>
      <c r="AO666" s="120">
        <f>SUM(AK666)</f>
        <v>19828</v>
      </c>
    </row>
    <row r="667" spans="1:41" s="155" customFormat="1" ht="20.25" customHeight="1" hidden="1">
      <c r="A667" s="153"/>
      <c r="B667" s="176" t="s">
        <v>132</v>
      </c>
      <c r="C667" s="184"/>
      <c r="D667" s="154"/>
      <c r="E667" s="154"/>
      <c r="F667" s="154"/>
      <c r="G667" s="154"/>
      <c r="H667" s="154"/>
      <c r="I667" s="154"/>
      <c r="J667" s="154"/>
      <c r="K667" s="154"/>
      <c r="L667" s="154"/>
      <c r="M667" s="154"/>
      <c r="N667" s="154"/>
      <c r="P667" s="154"/>
      <c r="Q667" s="154"/>
      <c r="R667" s="154"/>
      <c r="S667" s="154"/>
      <c r="T667" s="154"/>
      <c r="U667" s="154"/>
      <c r="V667" s="154"/>
      <c r="W667" s="154"/>
      <c r="X667" s="154"/>
      <c r="Y667" s="154"/>
      <c r="Z667" s="154"/>
      <c r="AA667" s="154"/>
      <c r="AB667" s="154"/>
      <c r="AC667" s="154">
        <f>SUM(AC668+AC669)</f>
        <v>19828</v>
      </c>
      <c r="AD667" s="154">
        <f aca="true" t="shared" si="236" ref="AD667:AK667">SUM(AD668+AD669)</f>
        <v>19828</v>
      </c>
      <c r="AE667" s="154">
        <f t="shared" si="236"/>
        <v>0</v>
      </c>
      <c r="AF667" s="154">
        <f t="shared" si="236"/>
        <v>0</v>
      </c>
      <c r="AG667" s="154">
        <f t="shared" si="236"/>
        <v>0</v>
      </c>
      <c r="AH667" s="154">
        <f t="shared" si="236"/>
        <v>0</v>
      </c>
      <c r="AI667" s="154">
        <f t="shared" si="236"/>
        <v>0</v>
      </c>
      <c r="AJ667" s="154">
        <f t="shared" si="236"/>
        <v>0</v>
      </c>
      <c r="AK667" s="154">
        <f t="shared" si="236"/>
        <v>19828</v>
      </c>
      <c r="AL667" s="154">
        <f>SUM(AL668+AL669)</f>
        <v>19828</v>
      </c>
      <c r="AM667" s="154">
        <f>SUM(AM668+AM669)</f>
        <v>0</v>
      </c>
      <c r="AN667" s="154">
        <f>SUM(AN668+AN669)</f>
        <v>0</v>
      </c>
      <c r="AO667" s="156"/>
    </row>
    <row r="668" spans="1:42" s="114" customFormat="1" ht="20.25" customHeight="1" hidden="1">
      <c r="A668" s="111"/>
      <c r="B668" s="180" t="s">
        <v>133</v>
      </c>
      <c r="C668" s="181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3"/>
      <c r="P668" s="115"/>
      <c r="Q668" s="115"/>
      <c r="R668" s="115"/>
      <c r="S668" s="115"/>
      <c r="T668" s="115"/>
      <c r="U668" s="112"/>
      <c r="V668" s="112"/>
      <c r="W668" s="112"/>
      <c r="X668" s="112"/>
      <c r="Y668" s="113"/>
      <c r="Z668" s="115"/>
      <c r="AA668" s="115"/>
      <c r="AB668" s="115"/>
      <c r="AC668" s="112"/>
      <c r="AD668" s="112"/>
      <c r="AE668" s="112"/>
      <c r="AF668" s="112"/>
      <c r="AG668" s="112"/>
      <c r="AH668" s="112"/>
      <c r="AI668" s="112"/>
      <c r="AJ668" s="112"/>
      <c r="AK668" s="112">
        <f>SUM(AC668-AI668+AJ668)</f>
        <v>0</v>
      </c>
      <c r="AL668" s="112"/>
      <c r="AM668" s="112"/>
      <c r="AN668" s="112"/>
      <c r="AO668" s="116"/>
      <c r="AP668" s="172">
        <f>SUM(AK668)</f>
        <v>0</v>
      </c>
    </row>
    <row r="669" spans="1:43" s="114" customFormat="1" ht="20.25" customHeight="1" hidden="1">
      <c r="A669" s="111"/>
      <c r="B669" s="180" t="s">
        <v>134</v>
      </c>
      <c r="C669" s="181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3"/>
      <c r="P669" s="115"/>
      <c r="Q669" s="115"/>
      <c r="R669" s="115"/>
      <c r="S669" s="115"/>
      <c r="T669" s="115"/>
      <c r="U669" s="112"/>
      <c r="V669" s="112"/>
      <c r="W669" s="112"/>
      <c r="X669" s="112"/>
      <c r="Y669" s="113"/>
      <c r="Z669" s="115"/>
      <c r="AA669" s="115"/>
      <c r="AB669" s="115"/>
      <c r="AC669" s="112">
        <v>19828</v>
      </c>
      <c r="AD669" s="112">
        <v>19828</v>
      </c>
      <c r="AE669" s="112"/>
      <c r="AF669" s="112"/>
      <c r="AG669" s="112"/>
      <c r="AH669" s="112"/>
      <c r="AI669" s="112"/>
      <c r="AJ669" s="112"/>
      <c r="AK669" s="112">
        <f>SUM(AC669-AI669+AJ669)</f>
        <v>19828</v>
      </c>
      <c r="AL669" s="112">
        <v>19828</v>
      </c>
      <c r="AM669" s="112"/>
      <c r="AN669" s="112"/>
      <c r="AO669" s="116"/>
      <c r="AQ669" s="172">
        <f>SUM(AK669)</f>
        <v>19828</v>
      </c>
    </row>
    <row r="670" spans="1:44" s="155" customFormat="1" ht="20.25" customHeight="1" hidden="1">
      <c r="A670" s="153"/>
      <c r="B670" s="176" t="s">
        <v>135</v>
      </c>
      <c r="C670" s="177"/>
      <c r="D670" s="154"/>
      <c r="E670" s="154"/>
      <c r="F670" s="154"/>
      <c r="G670" s="154"/>
      <c r="H670" s="154"/>
      <c r="I670" s="154"/>
      <c r="J670" s="154"/>
      <c r="K670" s="154"/>
      <c r="L670" s="154"/>
      <c r="M670" s="154"/>
      <c r="N670" s="154"/>
      <c r="P670" s="154"/>
      <c r="Q670" s="154"/>
      <c r="R670" s="154"/>
      <c r="S670" s="154"/>
      <c r="T670" s="154"/>
      <c r="U670" s="154"/>
      <c r="V670" s="154"/>
      <c r="W670" s="154"/>
      <c r="X670" s="154"/>
      <c r="Y670" s="154"/>
      <c r="Z670" s="154"/>
      <c r="AA670" s="154"/>
      <c r="AB670" s="154"/>
      <c r="AC670" s="154"/>
      <c r="AD670" s="154"/>
      <c r="AE670" s="154"/>
      <c r="AF670" s="154"/>
      <c r="AG670" s="154"/>
      <c r="AH670" s="154"/>
      <c r="AI670" s="154"/>
      <c r="AJ670" s="154"/>
      <c r="AK670" s="154">
        <f>SUM(AC670-AI670+AJ670)</f>
        <v>0</v>
      </c>
      <c r="AL670" s="154"/>
      <c r="AM670" s="154"/>
      <c r="AN670" s="154"/>
      <c r="AO670" s="156"/>
      <c r="AR670" s="173">
        <f>SUM(AK670)</f>
        <v>0</v>
      </c>
    </row>
    <row r="671" spans="1:45" s="155" customFormat="1" ht="20.25" customHeight="1" hidden="1">
      <c r="A671" s="153"/>
      <c r="B671" s="176" t="s">
        <v>136</v>
      </c>
      <c r="C671" s="177"/>
      <c r="D671" s="154"/>
      <c r="E671" s="154"/>
      <c r="F671" s="154"/>
      <c r="G671" s="154"/>
      <c r="H671" s="154"/>
      <c r="I671" s="154"/>
      <c r="J671" s="154"/>
      <c r="K671" s="154"/>
      <c r="L671" s="154"/>
      <c r="M671" s="154"/>
      <c r="N671" s="154"/>
      <c r="P671" s="154"/>
      <c r="Q671" s="154"/>
      <c r="R671" s="154"/>
      <c r="S671" s="154"/>
      <c r="T671" s="154"/>
      <c r="U671" s="154"/>
      <c r="V671" s="154"/>
      <c r="W671" s="154"/>
      <c r="X671" s="154"/>
      <c r="Y671" s="154"/>
      <c r="Z671" s="154"/>
      <c r="AA671" s="154"/>
      <c r="AB671" s="154"/>
      <c r="AC671" s="154"/>
      <c r="AD671" s="154"/>
      <c r="AE671" s="154"/>
      <c r="AF671" s="154"/>
      <c r="AG671" s="154"/>
      <c r="AH671" s="154"/>
      <c r="AI671" s="154"/>
      <c r="AJ671" s="154"/>
      <c r="AK671" s="154">
        <f>SUM(AC671-AI671+AJ671)</f>
        <v>0</v>
      </c>
      <c r="AL671" s="154"/>
      <c r="AM671" s="154"/>
      <c r="AN671" s="154"/>
      <c r="AO671" s="156"/>
      <c r="AS671" s="173">
        <f>SUM(AK671)</f>
        <v>0</v>
      </c>
    </row>
    <row r="672" spans="1:46" s="155" customFormat="1" ht="38.25" customHeight="1" hidden="1">
      <c r="A672" s="153"/>
      <c r="B672" s="176" t="s">
        <v>137</v>
      </c>
      <c r="C672" s="177"/>
      <c r="D672" s="154"/>
      <c r="E672" s="154"/>
      <c r="F672" s="154"/>
      <c r="G672" s="154"/>
      <c r="H672" s="154"/>
      <c r="I672" s="154"/>
      <c r="J672" s="154"/>
      <c r="K672" s="154"/>
      <c r="L672" s="154"/>
      <c r="M672" s="154"/>
      <c r="N672" s="154"/>
      <c r="P672" s="154"/>
      <c r="Q672" s="154"/>
      <c r="R672" s="154"/>
      <c r="S672" s="154"/>
      <c r="T672" s="154"/>
      <c r="U672" s="154"/>
      <c r="V672" s="154"/>
      <c r="W672" s="154"/>
      <c r="X672" s="154"/>
      <c r="Y672" s="154"/>
      <c r="Z672" s="154"/>
      <c r="AA672" s="154"/>
      <c r="AB672" s="154"/>
      <c r="AC672" s="154"/>
      <c r="AD672" s="154"/>
      <c r="AE672" s="154"/>
      <c r="AF672" s="154"/>
      <c r="AG672" s="154"/>
      <c r="AH672" s="154"/>
      <c r="AI672" s="154"/>
      <c r="AJ672" s="154"/>
      <c r="AK672" s="154">
        <f>SUM(AC672-AI672+AJ672)</f>
        <v>0</v>
      </c>
      <c r="AL672" s="154"/>
      <c r="AM672" s="154"/>
      <c r="AN672" s="154"/>
      <c r="AO672" s="156"/>
      <c r="AT672" s="173">
        <f>SUM(AK672)</f>
        <v>0</v>
      </c>
    </row>
    <row r="673" spans="1:47" s="155" customFormat="1" ht="20.25" customHeight="1" hidden="1">
      <c r="A673" s="153"/>
      <c r="B673" s="176" t="s">
        <v>138</v>
      </c>
      <c r="C673" s="177"/>
      <c r="D673" s="154"/>
      <c r="E673" s="154"/>
      <c r="F673" s="154"/>
      <c r="G673" s="154"/>
      <c r="H673" s="154"/>
      <c r="I673" s="154"/>
      <c r="J673" s="154"/>
      <c r="K673" s="154"/>
      <c r="L673" s="154"/>
      <c r="M673" s="154"/>
      <c r="N673" s="154"/>
      <c r="P673" s="154"/>
      <c r="Q673" s="154"/>
      <c r="R673" s="154"/>
      <c r="S673" s="154"/>
      <c r="T673" s="154"/>
      <c r="U673" s="154"/>
      <c r="V673" s="154"/>
      <c r="W673" s="154"/>
      <c r="X673" s="154"/>
      <c r="Y673" s="154"/>
      <c r="Z673" s="154"/>
      <c r="AA673" s="154"/>
      <c r="AB673" s="154"/>
      <c r="AC673" s="154"/>
      <c r="AD673" s="154"/>
      <c r="AE673" s="154"/>
      <c r="AF673" s="154"/>
      <c r="AG673" s="154"/>
      <c r="AH673" s="154"/>
      <c r="AI673" s="154"/>
      <c r="AJ673" s="154"/>
      <c r="AK673" s="154">
        <f>SUM(AC673-AI673+AJ673)</f>
        <v>0</v>
      </c>
      <c r="AL673" s="154"/>
      <c r="AM673" s="154"/>
      <c r="AN673" s="154"/>
      <c r="AO673" s="156"/>
      <c r="AU673" s="173">
        <f>SUM(AK673)</f>
        <v>0</v>
      </c>
    </row>
    <row r="674" spans="1:48" s="155" customFormat="1" ht="20.25" customHeight="1" hidden="1">
      <c r="A674" s="153"/>
      <c r="B674" s="176" t="s">
        <v>139</v>
      </c>
      <c r="C674" s="177"/>
      <c r="D674" s="154"/>
      <c r="E674" s="154"/>
      <c r="F674" s="154"/>
      <c r="G674" s="154"/>
      <c r="H674" s="154"/>
      <c r="I674" s="154"/>
      <c r="J674" s="154"/>
      <c r="K674" s="154"/>
      <c r="L674" s="154"/>
      <c r="M674" s="154"/>
      <c r="N674" s="154"/>
      <c r="P674" s="154"/>
      <c r="Q674" s="154"/>
      <c r="R674" s="154"/>
      <c r="S674" s="154"/>
      <c r="T674" s="154"/>
      <c r="U674" s="154"/>
      <c r="V674" s="154"/>
      <c r="W674" s="154"/>
      <c r="X674" s="154"/>
      <c r="Y674" s="154"/>
      <c r="Z674" s="154"/>
      <c r="AA674" s="154"/>
      <c r="AB674" s="154"/>
      <c r="AC674" s="154"/>
      <c r="AD674" s="154"/>
      <c r="AE674" s="154"/>
      <c r="AF674" s="154"/>
      <c r="AG674" s="154"/>
      <c r="AH674" s="154"/>
      <c r="AI674" s="154"/>
      <c r="AJ674" s="154"/>
      <c r="AK674" s="154">
        <f>SUM(AC674-AI674+AJ674)</f>
        <v>0</v>
      </c>
      <c r="AL674" s="154"/>
      <c r="AM674" s="154"/>
      <c r="AN674" s="154"/>
      <c r="AO674" s="156"/>
      <c r="AV674" s="173">
        <f>SUM(AK674)</f>
        <v>0</v>
      </c>
    </row>
    <row r="675" spans="1:49" s="151" customFormat="1" ht="20.25" customHeight="1" hidden="1">
      <c r="A675" s="149"/>
      <c r="B675" s="178" t="s">
        <v>140</v>
      </c>
      <c r="C675" s="179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>
        <f>SUM(AC676+AC678)</f>
        <v>0</v>
      </c>
      <c r="AD675" s="150">
        <f aca="true" t="shared" si="237" ref="AD675:AK675">SUM(AD676+AD678)</f>
        <v>0</v>
      </c>
      <c r="AE675" s="150">
        <f t="shared" si="237"/>
        <v>0</v>
      </c>
      <c r="AF675" s="150">
        <f t="shared" si="237"/>
        <v>0</v>
      </c>
      <c r="AG675" s="150">
        <f t="shared" si="237"/>
        <v>0</v>
      </c>
      <c r="AH675" s="150">
        <f t="shared" si="237"/>
        <v>0</v>
      </c>
      <c r="AI675" s="150">
        <f t="shared" si="237"/>
        <v>0</v>
      </c>
      <c r="AJ675" s="150">
        <f t="shared" si="237"/>
        <v>0</v>
      </c>
      <c r="AK675" s="150">
        <f t="shared" si="237"/>
        <v>0</v>
      </c>
      <c r="AL675" s="150">
        <f>SUM(AL676+AL678)</f>
        <v>0</v>
      </c>
      <c r="AM675" s="150">
        <f>SUM(AM676+AM678)</f>
        <v>0</v>
      </c>
      <c r="AN675" s="150">
        <f>SUM(AN676+AN678)</f>
        <v>0</v>
      </c>
      <c r="AO675" s="152"/>
      <c r="AW675" s="174">
        <f>SUM(AK675)</f>
        <v>0</v>
      </c>
    </row>
    <row r="676" spans="1:50" s="155" customFormat="1" ht="20.25" customHeight="1" hidden="1">
      <c r="A676" s="153"/>
      <c r="B676" s="176" t="s">
        <v>141</v>
      </c>
      <c r="C676" s="177"/>
      <c r="D676" s="154"/>
      <c r="E676" s="154"/>
      <c r="F676" s="154"/>
      <c r="G676" s="154"/>
      <c r="H676" s="154"/>
      <c r="I676" s="154"/>
      <c r="J676" s="154"/>
      <c r="K676" s="154"/>
      <c r="L676" s="154"/>
      <c r="M676" s="154"/>
      <c r="N676" s="154"/>
      <c r="P676" s="154"/>
      <c r="Q676" s="154"/>
      <c r="R676" s="154"/>
      <c r="S676" s="154"/>
      <c r="T676" s="154"/>
      <c r="U676" s="154"/>
      <c r="V676" s="154"/>
      <c r="W676" s="154"/>
      <c r="X676" s="154"/>
      <c r="Y676" s="154"/>
      <c r="Z676" s="154"/>
      <c r="AA676" s="154"/>
      <c r="AB676" s="154"/>
      <c r="AC676" s="154"/>
      <c r="AD676" s="154"/>
      <c r="AE676" s="154"/>
      <c r="AF676" s="154"/>
      <c r="AG676" s="154"/>
      <c r="AH676" s="154"/>
      <c r="AI676" s="154"/>
      <c r="AJ676" s="154"/>
      <c r="AK676" s="154">
        <f>SUM(AC676-AI676+AJ676)</f>
        <v>0</v>
      </c>
      <c r="AL676" s="154"/>
      <c r="AM676" s="154"/>
      <c r="AN676" s="154"/>
      <c r="AO676" s="156"/>
      <c r="AX676" s="173">
        <f>SUM(AK676)</f>
        <v>0</v>
      </c>
    </row>
    <row r="677" spans="1:51" s="114" customFormat="1" ht="48.75" customHeight="1" hidden="1">
      <c r="A677" s="111"/>
      <c r="B677" s="180" t="s">
        <v>142</v>
      </c>
      <c r="C677" s="181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3"/>
      <c r="P677" s="115"/>
      <c r="Q677" s="115"/>
      <c r="R677" s="115"/>
      <c r="S677" s="115"/>
      <c r="T677" s="115"/>
      <c r="U677" s="112"/>
      <c r="V677" s="112"/>
      <c r="W677" s="112"/>
      <c r="X677" s="112"/>
      <c r="Y677" s="113"/>
      <c r="Z677" s="115"/>
      <c r="AA677" s="115"/>
      <c r="AB677" s="115"/>
      <c r="AC677" s="112"/>
      <c r="AD677" s="112"/>
      <c r="AE677" s="112"/>
      <c r="AF677" s="112"/>
      <c r="AG677" s="112"/>
      <c r="AH677" s="112"/>
      <c r="AI677" s="112"/>
      <c r="AJ677" s="112"/>
      <c r="AK677" s="112">
        <f>SUM(AC677-AI677+AJ677)</f>
        <v>0</v>
      </c>
      <c r="AL677" s="112"/>
      <c r="AM677" s="112"/>
      <c r="AN677" s="112"/>
      <c r="AO677" s="116"/>
      <c r="AY677" s="172">
        <f>SUM(AK677)</f>
        <v>0</v>
      </c>
    </row>
    <row r="678" spans="1:41" s="155" customFormat="1" ht="48.75" customHeight="1" hidden="1">
      <c r="A678" s="153"/>
      <c r="B678" s="176" t="s">
        <v>143</v>
      </c>
      <c r="C678" s="177"/>
      <c r="D678" s="154"/>
      <c r="E678" s="154"/>
      <c r="F678" s="154"/>
      <c r="G678" s="154"/>
      <c r="H678" s="154"/>
      <c r="I678" s="154"/>
      <c r="J678" s="154"/>
      <c r="K678" s="154"/>
      <c r="L678" s="154"/>
      <c r="M678" s="154"/>
      <c r="N678" s="154"/>
      <c r="P678" s="154"/>
      <c r="Q678" s="154"/>
      <c r="R678" s="154"/>
      <c r="S678" s="154"/>
      <c r="T678" s="154"/>
      <c r="U678" s="154"/>
      <c r="V678" s="154"/>
      <c r="W678" s="154"/>
      <c r="X678" s="154"/>
      <c r="Y678" s="154"/>
      <c r="Z678" s="154"/>
      <c r="AA678" s="154"/>
      <c r="AB678" s="154"/>
      <c r="AC678" s="154"/>
      <c r="AD678" s="154"/>
      <c r="AE678" s="154"/>
      <c r="AF678" s="154"/>
      <c r="AG678" s="154"/>
      <c r="AH678" s="154"/>
      <c r="AI678" s="154"/>
      <c r="AJ678" s="154"/>
      <c r="AK678" s="154">
        <f>SUM(AC678-AI678+AJ678)</f>
        <v>0</v>
      </c>
      <c r="AL678" s="154"/>
      <c r="AM678" s="154"/>
      <c r="AN678" s="154"/>
      <c r="AO678" s="156"/>
    </row>
    <row r="679" spans="1:41" s="165" customFormat="1" ht="18.75" customHeight="1" hidden="1">
      <c r="A679" s="158"/>
      <c r="B679" s="159" t="s">
        <v>116</v>
      </c>
      <c r="C679" s="160" t="s">
        <v>2</v>
      </c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2"/>
      <c r="O679" s="163"/>
      <c r="P679" s="162"/>
      <c r="Q679" s="162"/>
      <c r="R679" s="162"/>
      <c r="S679" s="162"/>
      <c r="T679" s="162"/>
      <c r="U679" s="161"/>
      <c r="V679" s="161"/>
      <c r="W679" s="161"/>
      <c r="X679" s="161"/>
      <c r="Y679" s="162"/>
      <c r="Z679" s="162"/>
      <c r="AA679" s="162"/>
      <c r="AB679" s="162"/>
      <c r="AC679" s="161">
        <f>SUM(AC680+AC689)</f>
        <v>123448</v>
      </c>
      <c r="AD679" s="161">
        <f aca="true" t="shared" si="238" ref="AD679:AK679">SUM(AD680+AD689)</f>
        <v>123448</v>
      </c>
      <c r="AE679" s="161">
        <f t="shared" si="238"/>
        <v>0</v>
      </c>
      <c r="AF679" s="161">
        <f t="shared" si="238"/>
        <v>0</v>
      </c>
      <c r="AG679" s="161">
        <f t="shared" si="238"/>
        <v>0</v>
      </c>
      <c r="AH679" s="161">
        <f t="shared" si="238"/>
        <v>0</v>
      </c>
      <c r="AI679" s="161">
        <f t="shared" si="238"/>
        <v>0</v>
      </c>
      <c r="AJ679" s="161">
        <f t="shared" si="238"/>
        <v>0</v>
      </c>
      <c r="AK679" s="161">
        <f t="shared" si="238"/>
        <v>123448</v>
      </c>
      <c r="AL679" s="161">
        <f>SUM(AL680+AL689)</f>
        <v>123448</v>
      </c>
      <c r="AM679" s="161">
        <f>SUM(AM680+AM689)</f>
        <v>0</v>
      </c>
      <c r="AN679" s="161">
        <f>SUM(AN680+AN689)</f>
        <v>0</v>
      </c>
      <c r="AO679" s="164"/>
    </row>
    <row r="680" spans="1:41" s="121" customFormat="1" ht="17.25" customHeight="1" hidden="1">
      <c r="A680" s="117"/>
      <c r="B680" s="182" t="s">
        <v>131</v>
      </c>
      <c r="C680" s="183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9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>
        <f>SUM(AC681+AC684+AC685+AC686+AC687+AC688)</f>
        <v>123448</v>
      </c>
      <c r="AD680" s="118">
        <f aca="true" t="shared" si="239" ref="AD680:AK680">SUM(AD681+AD684+AD685+AD686+AD687+AD688)</f>
        <v>123448</v>
      </c>
      <c r="AE680" s="118">
        <f t="shared" si="239"/>
        <v>0</v>
      </c>
      <c r="AF680" s="118">
        <f t="shared" si="239"/>
        <v>0</v>
      </c>
      <c r="AG680" s="118">
        <f t="shared" si="239"/>
        <v>0</v>
      </c>
      <c r="AH680" s="118">
        <f t="shared" si="239"/>
        <v>0</v>
      </c>
      <c r="AI680" s="118">
        <f t="shared" si="239"/>
        <v>0</v>
      </c>
      <c r="AJ680" s="118">
        <f t="shared" si="239"/>
        <v>0</v>
      </c>
      <c r="AK680" s="118">
        <f t="shared" si="239"/>
        <v>123448</v>
      </c>
      <c r="AL680" s="118">
        <f>SUM(AL681+AL684+AL685+AL686+AL687+AL688)</f>
        <v>123448</v>
      </c>
      <c r="AM680" s="118">
        <f>SUM(AM681+AM684+AM685+AM686+AM687+AM688)</f>
        <v>0</v>
      </c>
      <c r="AN680" s="118">
        <f>SUM(AN681+AN684+AN685+AN686+AN687+AN688)</f>
        <v>0</v>
      </c>
      <c r="AO680" s="120">
        <f>SUM(AK680)</f>
        <v>123448</v>
      </c>
    </row>
    <row r="681" spans="1:41" s="155" customFormat="1" ht="20.25" customHeight="1" hidden="1">
      <c r="A681" s="153"/>
      <c r="B681" s="176" t="s">
        <v>132</v>
      </c>
      <c r="C681" s="184"/>
      <c r="D681" s="154"/>
      <c r="E681" s="154"/>
      <c r="F681" s="154"/>
      <c r="G681" s="154"/>
      <c r="H681" s="154"/>
      <c r="I681" s="154"/>
      <c r="J681" s="154"/>
      <c r="K681" s="154"/>
      <c r="L681" s="154"/>
      <c r="M681" s="154"/>
      <c r="N681" s="154"/>
      <c r="P681" s="154"/>
      <c r="Q681" s="154"/>
      <c r="R681" s="154"/>
      <c r="S681" s="154"/>
      <c r="T681" s="154"/>
      <c r="U681" s="154"/>
      <c r="V681" s="154"/>
      <c r="W681" s="154"/>
      <c r="X681" s="154"/>
      <c r="Y681" s="154"/>
      <c r="Z681" s="154"/>
      <c r="AA681" s="154"/>
      <c r="AB681" s="154"/>
      <c r="AC681" s="154">
        <f>SUM(AC682+AC683)</f>
        <v>123448</v>
      </c>
      <c r="AD681" s="154">
        <f aca="true" t="shared" si="240" ref="AD681:AK681">SUM(AD682+AD683)</f>
        <v>123448</v>
      </c>
      <c r="AE681" s="154">
        <f t="shared" si="240"/>
        <v>0</v>
      </c>
      <c r="AF681" s="154">
        <f t="shared" si="240"/>
        <v>0</v>
      </c>
      <c r="AG681" s="154">
        <f t="shared" si="240"/>
        <v>0</v>
      </c>
      <c r="AH681" s="154">
        <f t="shared" si="240"/>
        <v>0</v>
      </c>
      <c r="AI681" s="154">
        <f t="shared" si="240"/>
        <v>0</v>
      </c>
      <c r="AJ681" s="154">
        <f t="shared" si="240"/>
        <v>0</v>
      </c>
      <c r="AK681" s="154">
        <f t="shared" si="240"/>
        <v>123448</v>
      </c>
      <c r="AL681" s="154">
        <f>SUM(AL682+AL683)</f>
        <v>123448</v>
      </c>
      <c r="AM681" s="154">
        <f>SUM(AM682+AM683)</f>
        <v>0</v>
      </c>
      <c r="AN681" s="154">
        <f>SUM(AN682+AN683)</f>
        <v>0</v>
      </c>
      <c r="AO681" s="156"/>
    </row>
    <row r="682" spans="1:42" s="114" customFormat="1" ht="20.25" customHeight="1" hidden="1">
      <c r="A682" s="111"/>
      <c r="B682" s="180" t="s">
        <v>133</v>
      </c>
      <c r="C682" s="181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3"/>
      <c r="P682" s="115"/>
      <c r="Q682" s="115"/>
      <c r="R682" s="115"/>
      <c r="S682" s="115"/>
      <c r="T682" s="115"/>
      <c r="U682" s="112"/>
      <c r="V682" s="112"/>
      <c r="W682" s="112"/>
      <c r="X682" s="112"/>
      <c r="Y682" s="113"/>
      <c r="Z682" s="115"/>
      <c r="AA682" s="115"/>
      <c r="AB682" s="115"/>
      <c r="AC682" s="112">
        <v>23448</v>
      </c>
      <c r="AD682" s="112">
        <v>23448</v>
      </c>
      <c r="AE682" s="112"/>
      <c r="AF682" s="112"/>
      <c r="AG682" s="112"/>
      <c r="AH682" s="112"/>
      <c r="AI682" s="112"/>
      <c r="AJ682" s="112"/>
      <c r="AK682" s="112">
        <f>SUM(AC682-AI682+AJ682)</f>
        <v>23448</v>
      </c>
      <c r="AL682" s="112">
        <v>23448</v>
      </c>
      <c r="AM682" s="112"/>
      <c r="AN682" s="112"/>
      <c r="AO682" s="116"/>
      <c r="AP682" s="172">
        <f>SUM(AK682)</f>
        <v>23448</v>
      </c>
    </row>
    <row r="683" spans="1:43" s="114" customFormat="1" ht="20.25" customHeight="1" hidden="1">
      <c r="A683" s="111"/>
      <c r="B683" s="180" t="s">
        <v>134</v>
      </c>
      <c r="C683" s="181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3"/>
      <c r="P683" s="115"/>
      <c r="Q683" s="115"/>
      <c r="R683" s="115"/>
      <c r="S683" s="115"/>
      <c r="T683" s="115"/>
      <c r="U683" s="112"/>
      <c r="V683" s="112"/>
      <c r="W683" s="112"/>
      <c r="X683" s="112"/>
      <c r="Y683" s="113"/>
      <c r="Z683" s="115"/>
      <c r="AA683" s="115"/>
      <c r="AB683" s="115"/>
      <c r="AC683" s="112">
        <v>100000</v>
      </c>
      <c r="AD683" s="112">
        <v>100000</v>
      </c>
      <c r="AE683" s="112"/>
      <c r="AF683" s="112"/>
      <c r="AG683" s="112"/>
      <c r="AH683" s="112"/>
      <c r="AI683" s="112"/>
      <c r="AJ683" s="112"/>
      <c r="AK683" s="112">
        <f>SUM(AC683-AI683+AJ683)</f>
        <v>100000</v>
      </c>
      <c r="AL683" s="112">
        <v>100000</v>
      </c>
      <c r="AM683" s="112"/>
      <c r="AN683" s="112"/>
      <c r="AO683" s="116"/>
      <c r="AQ683" s="172">
        <f>SUM(AK683)</f>
        <v>100000</v>
      </c>
    </row>
    <row r="684" spans="1:44" s="155" customFormat="1" ht="20.25" customHeight="1" hidden="1">
      <c r="A684" s="153"/>
      <c r="B684" s="176" t="s">
        <v>135</v>
      </c>
      <c r="C684" s="177"/>
      <c r="D684" s="154"/>
      <c r="E684" s="154"/>
      <c r="F684" s="154"/>
      <c r="G684" s="154"/>
      <c r="H684" s="154"/>
      <c r="I684" s="154"/>
      <c r="J684" s="154"/>
      <c r="K684" s="154"/>
      <c r="L684" s="154"/>
      <c r="M684" s="154"/>
      <c r="N684" s="154"/>
      <c r="P684" s="154"/>
      <c r="Q684" s="154"/>
      <c r="R684" s="154"/>
      <c r="S684" s="154"/>
      <c r="T684" s="154"/>
      <c r="U684" s="154"/>
      <c r="V684" s="154"/>
      <c r="W684" s="154"/>
      <c r="X684" s="154"/>
      <c r="Y684" s="154"/>
      <c r="Z684" s="154"/>
      <c r="AA684" s="154"/>
      <c r="AB684" s="154"/>
      <c r="AC684" s="154"/>
      <c r="AD684" s="154"/>
      <c r="AE684" s="154"/>
      <c r="AF684" s="154"/>
      <c r="AG684" s="154"/>
      <c r="AH684" s="154"/>
      <c r="AI684" s="154"/>
      <c r="AJ684" s="154"/>
      <c r="AK684" s="154">
        <f>SUM(AC684-AI684+AJ684)</f>
        <v>0</v>
      </c>
      <c r="AL684" s="154"/>
      <c r="AM684" s="154"/>
      <c r="AN684" s="154"/>
      <c r="AO684" s="156"/>
      <c r="AR684" s="173">
        <f>SUM(AK684)</f>
        <v>0</v>
      </c>
    </row>
    <row r="685" spans="1:45" s="155" customFormat="1" ht="20.25" customHeight="1" hidden="1">
      <c r="A685" s="153"/>
      <c r="B685" s="176" t="s">
        <v>136</v>
      </c>
      <c r="C685" s="177"/>
      <c r="D685" s="154"/>
      <c r="E685" s="154"/>
      <c r="F685" s="154"/>
      <c r="G685" s="154"/>
      <c r="H685" s="154"/>
      <c r="I685" s="154"/>
      <c r="J685" s="154"/>
      <c r="K685" s="154"/>
      <c r="L685" s="154"/>
      <c r="M685" s="154"/>
      <c r="N685" s="154"/>
      <c r="P685" s="154"/>
      <c r="Q685" s="154"/>
      <c r="R685" s="154"/>
      <c r="S685" s="154"/>
      <c r="T685" s="154"/>
      <c r="U685" s="154"/>
      <c r="V685" s="154"/>
      <c r="W685" s="154"/>
      <c r="X685" s="154"/>
      <c r="Y685" s="154"/>
      <c r="Z685" s="154"/>
      <c r="AA685" s="154"/>
      <c r="AB685" s="154"/>
      <c r="AC685" s="154"/>
      <c r="AD685" s="154"/>
      <c r="AE685" s="154"/>
      <c r="AF685" s="154"/>
      <c r="AG685" s="154"/>
      <c r="AH685" s="154"/>
      <c r="AI685" s="154"/>
      <c r="AJ685" s="154"/>
      <c r="AK685" s="154">
        <f>SUM(AC685-AI685+AJ685)</f>
        <v>0</v>
      </c>
      <c r="AL685" s="154"/>
      <c r="AM685" s="154"/>
      <c r="AN685" s="154"/>
      <c r="AO685" s="156"/>
      <c r="AS685" s="173">
        <f>SUM(AK685)</f>
        <v>0</v>
      </c>
    </row>
    <row r="686" spans="1:46" s="155" customFormat="1" ht="38.25" customHeight="1" hidden="1">
      <c r="A686" s="153"/>
      <c r="B686" s="176" t="s">
        <v>137</v>
      </c>
      <c r="C686" s="177"/>
      <c r="D686" s="154"/>
      <c r="E686" s="154"/>
      <c r="F686" s="154"/>
      <c r="G686" s="154"/>
      <c r="H686" s="154"/>
      <c r="I686" s="154"/>
      <c r="J686" s="154"/>
      <c r="K686" s="154"/>
      <c r="L686" s="154"/>
      <c r="M686" s="154"/>
      <c r="N686" s="154"/>
      <c r="P686" s="154"/>
      <c r="Q686" s="154"/>
      <c r="R686" s="154"/>
      <c r="S686" s="154"/>
      <c r="T686" s="154"/>
      <c r="U686" s="154"/>
      <c r="V686" s="154"/>
      <c r="W686" s="154"/>
      <c r="X686" s="154"/>
      <c r="Y686" s="154"/>
      <c r="Z686" s="154"/>
      <c r="AA686" s="154"/>
      <c r="AB686" s="154"/>
      <c r="AC686" s="154"/>
      <c r="AD686" s="154"/>
      <c r="AE686" s="154"/>
      <c r="AF686" s="154"/>
      <c r="AG686" s="154"/>
      <c r="AH686" s="154"/>
      <c r="AI686" s="154"/>
      <c r="AJ686" s="154"/>
      <c r="AK686" s="154">
        <f>SUM(AC686-AI686+AJ686)</f>
        <v>0</v>
      </c>
      <c r="AL686" s="154"/>
      <c r="AM686" s="154"/>
      <c r="AN686" s="154"/>
      <c r="AO686" s="156"/>
      <c r="AT686" s="173">
        <f>SUM(AK686)</f>
        <v>0</v>
      </c>
    </row>
    <row r="687" spans="1:47" s="155" customFormat="1" ht="20.25" customHeight="1" hidden="1">
      <c r="A687" s="153"/>
      <c r="B687" s="176" t="s">
        <v>138</v>
      </c>
      <c r="C687" s="177"/>
      <c r="D687" s="154"/>
      <c r="E687" s="154"/>
      <c r="F687" s="154"/>
      <c r="G687" s="154"/>
      <c r="H687" s="154"/>
      <c r="I687" s="154"/>
      <c r="J687" s="154"/>
      <c r="K687" s="154"/>
      <c r="L687" s="154"/>
      <c r="M687" s="154"/>
      <c r="N687" s="154"/>
      <c r="P687" s="154"/>
      <c r="Q687" s="154"/>
      <c r="R687" s="154"/>
      <c r="S687" s="154"/>
      <c r="T687" s="154"/>
      <c r="U687" s="154"/>
      <c r="V687" s="154"/>
      <c r="W687" s="154"/>
      <c r="X687" s="154"/>
      <c r="Y687" s="154"/>
      <c r="Z687" s="154"/>
      <c r="AA687" s="154"/>
      <c r="AB687" s="154"/>
      <c r="AC687" s="154"/>
      <c r="AD687" s="154"/>
      <c r="AE687" s="154"/>
      <c r="AF687" s="154"/>
      <c r="AG687" s="154"/>
      <c r="AH687" s="154"/>
      <c r="AI687" s="154"/>
      <c r="AJ687" s="154"/>
      <c r="AK687" s="154">
        <f>SUM(AC687-AI687+AJ687)</f>
        <v>0</v>
      </c>
      <c r="AL687" s="154"/>
      <c r="AM687" s="154"/>
      <c r="AN687" s="154"/>
      <c r="AO687" s="156"/>
      <c r="AU687" s="173">
        <f>SUM(AK687)</f>
        <v>0</v>
      </c>
    </row>
    <row r="688" spans="1:48" s="155" customFormat="1" ht="20.25" customHeight="1" hidden="1">
      <c r="A688" s="153"/>
      <c r="B688" s="176" t="s">
        <v>139</v>
      </c>
      <c r="C688" s="177"/>
      <c r="D688" s="154"/>
      <c r="E688" s="154"/>
      <c r="F688" s="154"/>
      <c r="G688" s="154"/>
      <c r="H688" s="154"/>
      <c r="I688" s="154"/>
      <c r="J688" s="154"/>
      <c r="K688" s="154"/>
      <c r="L688" s="154"/>
      <c r="M688" s="154"/>
      <c r="N688" s="154"/>
      <c r="P688" s="154"/>
      <c r="Q688" s="154"/>
      <c r="R688" s="154"/>
      <c r="S688" s="154"/>
      <c r="T688" s="154"/>
      <c r="U688" s="154"/>
      <c r="V688" s="154"/>
      <c r="W688" s="154"/>
      <c r="X688" s="154"/>
      <c r="Y688" s="154"/>
      <c r="Z688" s="154"/>
      <c r="AA688" s="154"/>
      <c r="AB688" s="154"/>
      <c r="AC688" s="154"/>
      <c r="AD688" s="154"/>
      <c r="AE688" s="154"/>
      <c r="AF688" s="154"/>
      <c r="AG688" s="154"/>
      <c r="AH688" s="154"/>
      <c r="AI688" s="154"/>
      <c r="AJ688" s="154"/>
      <c r="AK688" s="154">
        <f>SUM(AC688-AI688+AJ688)</f>
        <v>0</v>
      </c>
      <c r="AL688" s="154"/>
      <c r="AM688" s="154"/>
      <c r="AN688" s="154"/>
      <c r="AO688" s="156"/>
      <c r="AV688" s="173">
        <f>SUM(AK688)</f>
        <v>0</v>
      </c>
    </row>
    <row r="689" spans="1:49" s="151" customFormat="1" ht="20.25" customHeight="1" hidden="1">
      <c r="A689" s="149"/>
      <c r="B689" s="178" t="s">
        <v>140</v>
      </c>
      <c r="C689" s="179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0">
        <f>SUM(AC690+AC692)</f>
        <v>0</v>
      </c>
      <c r="AD689" s="150">
        <f aca="true" t="shared" si="241" ref="AD689:AK689">SUM(AD690+AD692)</f>
        <v>0</v>
      </c>
      <c r="AE689" s="150">
        <f t="shared" si="241"/>
        <v>0</v>
      </c>
      <c r="AF689" s="150">
        <f t="shared" si="241"/>
        <v>0</v>
      </c>
      <c r="AG689" s="150">
        <f t="shared" si="241"/>
        <v>0</v>
      </c>
      <c r="AH689" s="150">
        <f t="shared" si="241"/>
        <v>0</v>
      </c>
      <c r="AI689" s="150">
        <f t="shared" si="241"/>
        <v>0</v>
      </c>
      <c r="AJ689" s="150">
        <f t="shared" si="241"/>
        <v>0</v>
      </c>
      <c r="AK689" s="150">
        <f t="shared" si="241"/>
        <v>0</v>
      </c>
      <c r="AL689" s="150">
        <f>SUM(AL690+AL692)</f>
        <v>0</v>
      </c>
      <c r="AM689" s="150">
        <f>SUM(AM690+AM692)</f>
        <v>0</v>
      </c>
      <c r="AN689" s="150">
        <f>SUM(AN690+AN692)</f>
        <v>0</v>
      </c>
      <c r="AO689" s="152"/>
      <c r="AW689" s="174">
        <f>SUM(AK689)</f>
        <v>0</v>
      </c>
    </row>
    <row r="690" spans="1:50" s="155" customFormat="1" ht="20.25" customHeight="1" hidden="1">
      <c r="A690" s="153"/>
      <c r="B690" s="176" t="s">
        <v>141</v>
      </c>
      <c r="C690" s="177"/>
      <c r="D690" s="154"/>
      <c r="E690" s="154"/>
      <c r="F690" s="154"/>
      <c r="G690" s="154"/>
      <c r="H690" s="154"/>
      <c r="I690" s="154"/>
      <c r="J690" s="154"/>
      <c r="K690" s="154"/>
      <c r="L690" s="154"/>
      <c r="M690" s="154"/>
      <c r="N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  <c r="AA690" s="154"/>
      <c r="AB690" s="154"/>
      <c r="AC690" s="154"/>
      <c r="AD690" s="154"/>
      <c r="AE690" s="154"/>
      <c r="AF690" s="154"/>
      <c r="AG690" s="154"/>
      <c r="AH690" s="154"/>
      <c r="AI690" s="154"/>
      <c r="AJ690" s="154"/>
      <c r="AK690" s="154">
        <f>SUM(AC690-AI690+AJ690)</f>
        <v>0</v>
      </c>
      <c r="AL690" s="154"/>
      <c r="AM690" s="154"/>
      <c r="AN690" s="154"/>
      <c r="AO690" s="156"/>
      <c r="AX690" s="173">
        <f>SUM(AK690)</f>
        <v>0</v>
      </c>
    </row>
    <row r="691" spans="1:51" s="114" customFormat="1" ht="48.75" customHeight="1" hidden="1">
      <c r="A691" s="111"/>
      <c r="B691" s="180" t="s">
        <v>142</v>
      </c>
      <c r="C691" s="181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3"/>
      <c r="P691" s="115"/>
      <c r="Q691" s="115"/>
      <c r="R691" s="115"/>
      <c r="S691" s="115"/>
      <c r="T691" s="115"/>
      <c r="U691" s="112"/>
      <c r="V691" s="112"/>
      <c r="W691" s="112"/>
      <c r="X691" s="112"/>
      <c r="Y691" s="113"/>
      <c r="Z691" s="115"/>
      <c r="AA691" s="115"/>
      <c r="AB691" s="115"/>
      <c r="AC691" s="112"/>
      <c r="AD691" s="112"/>
      <c r="AE691" s="112"/>
      <c r="AF691" s="112"/>
      <c r="AG691" s="112"/>
      <c r="AH691" s="112"/>
      <c r="AI691" s="112"/>
      <c r="AJ691" s="112"/>
      <c r="AK691" s="112">
        <f>SUM(AC691-AI691+AJ691)</f>
        <v>0</v>
      </c>
      <c r="AL691" s="112"/>
      <c r="AM691" s="112"/>
      <c r="AN691" s="112"/>
      <c r="AO691" s="116"/>
      <c r="AY691" s="172">
        <f>SUM(AK691)</f>
        <v>0</v>
      </c>
    </row>
    <row r="692" spans="1:41" s="155" customFormat="1" ht="48.75" customHeight="1" hidden="1">
      <c r="A692" s="153"/>
      <c r="B692" s="176" t="s">
        <v>143</v>
      </c>
      <c r="C692" s="177"/>
      <c r="D692" s="154"/>
      <c r="E692" s="154"/>
      <c r="F692" s="154"/>
      <c r="G692" s="154"/>
      <c r="H692" s="154"/>
      <c r="I692" s="154"/>
      <c r="J692" s="154"/>
      <c r="K692" s="154"/>
      <c r="L692" s="154"/>
      <c r="M692" s="154"/>
      <c r="N692" s="154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  <c r="AA692" s="154"/>
      <c r="AB692" s="154"/>
      <c r="AC692" s="154"/>
      <c r="AD692" s="154"/>
      <c r="AE692" s="154"/>
      <c r="AF692" s="154"/>
      <c r="AG692" s="154"/>
      <c r="AH692" s="154"/>
      <c r="AI692" s="154"/>
      <c r="AJ692" s="154"/>
      <c r="AK692" s="154">
        <f>SUM(AC692-AI692+AJ692)</f>
        <v>0</v>
      </c>
      <c r="AL692" s="154"/>
      <c r="AM692" s="154"/>
      <c r="AN692" s="154"/>
      <c r="AO692" s="156"/>
    </row>
    <row r="693" spans="1:41" s="58" customFormat="1" ht="30.75" customHeight="1" thickBot="1">
      <c r="A693" s="68"/>
      <c r="B693" s="227" t="s">
        <v>147</v>
      </c>
      <c r="C693" s="228"/>
      <c r="D693" s="86" t="e">
        <f>SUM(D694+#REF!)</f>
        <v>#REF!</v>
      </c>
      <c r="E693" s="86" t="e">
        <f>SUM(E694+#REF!)</f>
        <v>#REF!</v>
      </c>
      <c r="F693" s="86" t="e">
        <f>SUM(F694+#REF!)</f>
        <v>#REF!</v>
      </c>
      <c r="G693" s="86" t="e">
        <f>SUM(G694+#REF!)</f>
        <v>#REF!</v>
      </c>
      <c r="H693" s="86" t="e">
        <f>SUM(H694+#REF!)</f>
        <v>#REF!</v>
      </c>
      <c r="I693" s="86"/>
      <c r="J693" s="86"/>
      <c r="K693" s="86"/>
      <c r="L693" s="86"/>
      <c r="M693" s="86"/>
      <c r="N693" s="86" t="e">
        <f>SUM(N694+#REF!)</f>
        <v>#REF!</v>
      </c>
      <c r="O693" s="86" t="e">
        <f>SUM(O694+#REF!)</f>
        <v>#REF!</v>
      </c>
      <c r="P693" s="86" t="e">
        <f>SUM(P694+#REF!)</f>
        <v>#REF!</v>
      </c>
      <c r="Q693" s="86"/>
      <c r="R693" s="86"/>
      <c r="S693" s="86" t="e">
        <f>SUM(S694+#REF!)</f>
        <v>#REF!</v>
      </c>
      <c r="T693" s="86" t="e">
        <f>SUM(T694+#REF!)</f>
        <v>#REF!</v>
      </c>
      <c r="U693" s="86" t="e">
        <f>SUM(U694+#REF!)</f>
        <v>#REF!</v>
      </c>
      <c r="V693" s="86" t="e">
        <f>SUM(V694+#REF!)</f>
        <v>#REF!</v>
      </c>
      <c r="W693" s="86" t="e">
        <f>SUM(W694+#REF!)</f>
        <v>#REF!</v>
      </c>
      <c r="X693" s="86" t="e">
        <f>SUM(X694+#REF!)</f>
        <v>#REF!</v>
      </c>
      <c r="Y693" s="87" t="e">
        <f>SUM(Y694+#REF!)</f>
        <v>#REF!</v>
      </c>
      <c r="Z693" s="88" t="e">
        <f>SUM(Z694+#REF!)</f>
        <v>#REF!</v>
      </c>
      <c r="AA693" s="86" t="e">
        <f>SUM(AA694+#REF!)</f>
        <v>#REF!</v>
      </c>
      <c r="AB693" s="86" t="e">
        <f>SUM(AB694+#REF!)</f>
        <v>#REF!</v>
      </c>
      <c r="AC693" s="86">
        <f>SUM(AC694+AC708)</f>
        <v>3050486</v>
      </c>
      <c r="AD693" s="86">
        <f aca="true" t="shared" si="242" ref="AD693:AN693">SUM(AD694+AD708)</f>
        <v>3050486</v>
      </c>
      <c r="AE693" s="86">
        <f t="shared" si="242"/>
        <v>0</v>
      </c>
      <c r="AF693" s="86">
        <f t="shared" si="242"/>
        <v>0</v>
      </c>
      <c r="AG693" s="86">
        <f t="shared" si="242"/>
        <v>0</v>
      </c>
      <c r="AH693" s="86">
        <f t="shared" si="242"/>
        <v>0</v>
      </c>
      <c r="AI693" s="86">
        <f t="shared" si="242"/>
        <v>3050486</v>
      </c>
      <c r="AJ693" s="86">
        <f t="shared" si="242"/>
        <v>3050486</v>
      </c>
      <c r="AK693" s="86">
        <f t="shared" si="242"/>
        <v>3050486</v>
      </c>
      <c r="AL693" s="86">
        <f t="shared" si="242"/>
        <v>3050486</v>
      </c>
      <c r="AM693" s="86">
        <f t="shared" si="242"/>
        <v>0</v>
      </c>
      <c r="AN693" s="86">
        <f t="shared" si="242"/>
        <v>0</v>
      </c>
      <c r="AO693" s="89"/>
    </row>
    <row r="694" spans="1:41" s="96" customFormat="1" ht="33.75" customHeight="1">
      <c r="A694" s="61"/>
      <c r="B694" s="61" t="s">
        <v>148</v>
      </c>
      <c r="C694" s="108" t="s">
        <v>149</v>
      </c>
      <c r="D694" s="63">
        <f>SUM(D707)</f>
        <v>0</v>
      </c>
      <c r="E694" s="63">
        <f>SUM(E707)</f>
        <v>0</v>
      </c>
      <c r="F694" s="63">
        <f>SUM(F707)</f>
        <v>0</v>
      </c>
      <c r="G694" s="63">
        <f>SUM(G707)</f>
        <v>0</v>
      </c>
      <c r="H694" s="63">
        <f>SUM(H707)</f>
        <v>0</v>
      </c>
      <c r="I694" s="63"/>
      <c r="J694" s="63"/>
      <c r="K694" s="63"/>
      <c r="L694" s="63"/>
      <c r="M694" s="63"/>
      <c r="N694" s="63">
        <f>SUM(N695:N707)</f>
        <v>0</v>
      </c>
      <c r="O694" s="63">
        <f>SUM(O695:O707)</f>
        <v>0</v>
      </c>
      <c r="P694" s="63">
        <f>SUM(P695:P707)</f>
        <v>0</v>
      </c>
      <c r="Q694" s="63"/>
      <c r="R694" s="63"/>
      <c r="S694" s="63">
        <f aca="true" t="shared" si="243" ref="S694:AB694">SUM(S695:S707)</f>
        <v>0</v>
      </c>
      <c r="T694" s="63">
        <f t="shared" si="243"/>
        <v>0</v>
      </c>
      <c r="U694" s="63">
        <f t="shared" si="243"/>
        <v>0</v>
      </c>
      <c r="V694" s="63">
        <f t="shared" si="243"/>
        <v>0</v>
      </c>
      <c r="W694" s="63">
        <f t="shared" si="243"/>
        <v>0</v>
      </c>
      <c r="X694" s="63">
        <f t="shared" si="243"/>
        <v>0</v>
      </c>
      <c r="Y694" s="64">
        <f t="shared" si="243"/>
        <v>0</v>
      </c>
      <c r="Z694" s="65">
        <f t="shared" si="243"/>
        <v>0</v>
      </c>
      <c r="AA694" s="63">
        <f t="shared" si="243"/>
        <v>0</v>
      </c>
      <c r="AB694" s="63">
        <f t="shared" si="243"/>
        <v>0</v>
      </c>
      <c r="AC694" s="63">
        <f>SUM(AC695+AC704)</f>
        <v>3050486</v>
      </c>
      <c r="AD694" s="63">
        <f aca="true" t="shared" si="244" ref="AD694:AK694">SUM(AD695+AD704)</f>
        <v>3050486</v>
      </c>
      <c r="AE694" s="63">
        <f t="shared" si="244"/>
        <v>0</v>
      </c>
      <c r="AF694" s="63">
        <f t="shared" si="244"/>
        <v>0</v>
      </c>
      <c r="AG694" s="63">
        <f t="shared" si="244"/>
        <v>0</v>
      </c>
      <c r="AH694" s="63">
        <f t="shared" si="244"/>
        <v>0</v>
      </c>
      <c r="AI694" s="63">
        <f t="shared" si="244"/>
        <v>3050486</v>
      </c>
      <c r="AJ694" s="63">
        <f t="shared" si="244"/>
        <v>0</v>
      </c>
      <c r="AK694" s="63">
        <f t="shared" si="244"/>
        <v>0</v>
      </c>
      <c r="AL694" s="63">
        <f>SUM(AL695+AL704)</f>
        <v>0</v>
      </c>
      <c r="AM694" s="63">
        <f>SUM(AM695+AM704)</f>
        <v>0</v>
      </c>
      <c r="AN694" s="63">
        <f>SUM(AN695+AN704)</f>
        <v>0</v>
      </c>
      <c r="AO694" s="66"/>
    </row>
    <row r="695" spans="1:41" s="121" customFormat="1" ht="17.25" customHeight="1">
      <c r="A695" s="117"/>
      <c r="B695" s="182" t="s">
        <v>131</v>
      </c>
      <c r="C695" s="183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9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>
        <f>SUM(AC696+AC699+AC700+AC701+AC702+AC703)</f>
        <v>418203</v>
      </c>
      <c r="AD695" s="118">
        <f aca="true" t="shared" si="245" ref="AD695:AK695">SUM(AD696+AD699+AD700+AD701+AD702+AD703)</f>
        <v>418203</v>
      </c>
      <c r="AE695" s="118">
        <f t="shared" si="245"/>
        <v>0</v>
      </c>
      <c r="AF695" s="118">
        <f t="shared" si="245"/>
        <v>0</v>
      </c>
      <c r="AG695" s="118">
        <f t="shared" si="245"/>
        <v>0</v>
      </c>
      <c r="AH695" s="118">
        <f t="shared" si="245"/>
        <v>0</v>
      </c>
      <c r="AI695" s="118">
        <f t="shared" si="245"/>
        <v>418203</v>
      </c>
      <c r="AJ695" s="118">
        <f t="shared" si="245"/>
        <v>0</v>
      </c>
      <c r="AK695" s="118">
        <f t="shared" si="245"/>
        <v>0</v>
      </c>
      <c r="AL695" s="118">
        <f>SUM(AL696+AL699+AL700+AL701+AL702+AL703)</f>
        <v>0</v>
      </c>
      <c r="AM695" s="118">
        <f>SUM(AM696+AM699+AM700+AM701+AM702+AM703)</f>
        <v>0</v>
      </c>
      <c r="AN695" s="118">
        <f>SUM(AN696+AN699+AN700+AN701+AN702+AN703)</f>
        <v>0</v>
      </c>
      <c r="AO695" s="120">
        <f>SUM(AK695)</f>
        <v>0</v>
      </c>
    </row>
    <row r="696" spans="1:41" s="155" customFormat="1" ht="20.25" customHeight="1">
      <c r="A696" s="153"/>
      <c r="B696" s="176" t="s">
        <v>132</v>
      </c>
      <c r="C696" s="184"/>
      <c r="D696" s="154"/>
      <c r="E696" s="154"/>
      <c r="F696" s="154"/>
      <c r="G696" s="154"/>
      <c r="H696" s="154"/>
      <c r="I696" s="154"/>
      <c r="J696" s="154"/>
      <c r="K696" s="154"/>
      <c r="L696" s="154"/>
      <c r="M696" s="154"/>
      <c r="N696" s="154"/>
      <c r="P696" s="154"/>
      <c r="Q696" s="154"/>
      <c r="R696" s="154"/>
      <c r="S696" s="154"/>
      <c r="T696" s="154"/>
      <c r="U696" s="154"/>
      <c r="V696" s="154"/>
      <c r="W696" s="154"/>
      <c r="X696" s="154"/>
      <c r="Y696" s="154"/>
      <c r="Z696" s="154"/>
      <c r="AA696" s="154"/>
      <c r="AB696" s="154"/>
      <c r="AC696" s="154">
        <f>SUM(AC697+AC698)</f>
        <v>418203</v>
      </c>
      <c r="AD696" s="154">
        <f aca="true" t="shared" si="246" ref="AD696:AK696">SUM(AD697+AD698)</f>
        <v>418203</v>
      </c>
      <c r="AE696" s="154">
        <f t="shared" si="246"/>
        <v>0</v>
      </c>
      <c r="AF696" s="154">
        <f t="shared" si="246"/>
        <v>0</v>
      </c>
      <c r="AG696" s="154">
        <f t="shared" si="246"/>
        <v>0</v>
      </c>
      <c r="AH696" s="154">
        <f t="shared" si="246"/>
        <v>0</v>
      </c>
      <c r="AI696" s="154">
        <f t="shared" si="246"/>
        <v>418203</v>
      </c>
      <c r="AJ696" s="154">
        <f t="shared" si="246"/>
        <v>0</v>
      </c>
      <c r="AK696" s="154">
        <f t="shared" si="246"/>
        <v>0</v>
      </c>
      <c r="AL696" s="154">
        <f>SUM(AL697+AL698)</f>
        <v>0</v>
      </c>
      <c r="AM696" s="154">
        <f>SUM(AM697+AM698)</f>
        <v>0</v>
      </c>
      <c r="AN696" s="154">
        <f>SUM(AN697+AN698)</f>
        <v>0</v>
      </c>
      <c r="AO696" s="156"/>
    </row>
    <row r="697" spans="1:42" s="114" customFormat="1" ht="20.25" customHeight="1" hidden="1">
      <c r="A697" s="111"/>
      <c r="B697" s="180" t="s">
        <v>133</v>
      </c>
      <c r="C697" s="181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3"/>
      <c r="P697" s="115"/>
      <c r="Q697" s="115"/>
      <c r="R697" s="115"/>
      <c r="S697" s="115"/>
      <c r="T697" s="115"/>
      <c r="U697" s="112"/>
      <c r="V697" s="112"/>
      <c r="W697" s="112"/>
      <c r="X697" s="112"/>
      <c r="Y697" s="113"/>
      <c r="Z697" s="115"/>
      <c r="AA697" s="115"/>
      <c r="AB697" s="115"/>
      <c r="AC697" s="112"/>
      <c r="AD697" s="112"/>
      <c r="AE697" s="112"/>
      <c r="AF697" s="112"/>
      <c r="AG697" s="112"/>
      <c r="AH697" s="112"/>
      <c r="AI697" s="112"/>
      <c r="AJ697" s="112"/>
      <c r="AK697" s="112">
        <f>SUM(AC697-AI697+AJ697)</f>
        <v>0</v>
      </c>
      <c r="AL697" s="112"/>
      <c r="AM697" s="112"/>
      <c r="AN697" s="112"/>
      <c r="AO697" s="116"/>
      <c r="AP697" s="172">
        <f>SUM(AK697)</f>
        <v>0</v>
      </c>
    </row>
    <row r="698" spans="1:43" s="114" customFormat="1" ht="20.25" customHeight="1">
      <c r="A698" s="111"/>
      <c r="B698" s="180" t="s">
        <v>167</v>
      </c>
      <c r="C698" s="181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3"/>
      <c r="P698" s="115"/>
      <c r="Q698" s="115"/>
      <c r="R698" s="115"/>
      <c r="S698" s="115"/>
      <c r="T698" s="115"/>
      <c r="U698" s="112"/>
      <c r="V698" s="112"/>
      <c r="W698" s="112"/>
      <c r="X698" s="112"/>
      <c r="Y698" s="113"/>
      <c r="Z698" s="115"/>
      <c r="AA698" s="115"/>
      <c r="AB698" s="115"/>
      <c r="AC698" s="112">
        <v>418203</v>
      </c>
      <c r="AD698" s="112">
        <v>418203</v>
      </c>
      <c r="AE698" s="112"/>
      <c r="AF698" s="112"/>
      <c r="AG698" s="112"/>
      <c r="AH698" s="112"/>
      <c r="AI698" s="112">
        <v>418203</v>
      </c>
      <c r="AJ698" s="112"/>
      <c r="AK698" s="112">
        <f>SUM(AC698-AI698+AJ698)</f>
        <v>0</v>
      </c>
      <c r="AL698" s="112">
        <v>0</v>
      </c>
      <c r="AM698" s="112"/>
      <c r="AN698" s="112"/>
      <c r="AO698" s="116"/>
      <c r="AQ698" s="172">
        <f>SUM(AK698)</f>
        <v>0</v>
      </c>
    </row>
    <row r="699" spans="1:44" s="155" customFormat="1" ht="20.25" customHeight="1" hidden="1">
      <c r="A699" s="153"/>
      <c r="B699" s="176" t="s">
        <v>135</v>
      </c>
      <c r="C699" s="177"/>
      <c r="D699" s="154"/>
      <c r="E699" s="154"/>
      <c r="F699" s="154"/>
      <c r="G699" s="154"/>
      <c r="H699" s="154"/>
      <c r="I699" s="154"/>
      <c r="J699" s="154"/>
      <c r="K699" s="154"/>
      <c r="L699" s="154"/>
      <c r="M699" s="154"/>
      <c r="N699" s="154"/>
      <c r="P699" s="154"/>
      <c r="Q699" s="154"/>
      <c r="R699" s="154"/>
      <c r="S699" s="154"/>
      <c r="T699" s="154"/>
      <c r="U699" s="154"/>
      <c r="V699" s="154"/>
      <c r="W699" s="154"/>
      <c r="X699" s="154"/>
      <c r="Y699" s="154"/>
      <c r="Z699" s="154"/>
      <c r="AA699" s="154"/>
      <c r="AB699" s="154"/>
      <c r="AC699" s="154"/>
      <c r="AD699" s="154"/>
      <c r="AE699" s="154"/>
      <c r="AF699" s="154"/>
      <c r="AG699" s="154"/>
      <c r="AH699" s="154"/>
      <c r="AI699" s="154"/>
      <c r="AJ699" s="154"/>
      <c r="AK699" s="154">
        <f>SUM(AC699-AI699+AJ699)</f>
        <v>0</v>
      </c>
      <c r="AL699" s="154"/>
      <c r="AM699" s="154"/>
      <c r="AN699" s="154"/>
      <c r="AO699" s="156"/>
      <c r="AR699" s="173">
        <f>SUM(AK699)</f>
        <v>0</v>
      </c>
    </row>
    <row r="700" spans="1:45" s="155" customFormat="1" ht="20.25" customHeight="1" hidden="1">
      <c r="A700" s="153"/>
      <c r="B700" s="176" t="s">
        <v>136</v>
      </c>
      <c r="C700" s="177"/>
      <c r="D700" s="154"/>
      <c r="E700" s="154"/>
      <c r="F700" s="154"/>
      <c r="G700" s="154"/>
      <c r="H700" s="154"/>
      <c r="I700" s="154"/>
      <c r="J700" s="154"/>
      <c r="K700" s="154"/>
      <c r="L700" s="154"/>
      <c r="M700" s="154"/>
      <c r="N700" s="154"/>
      <c r="P700" s="154"/>
      <c r="Q700" s="154"/>
      <c r="R700" s="154"/>
      <c r="S700" s="154"/>
      <c r="T700" s="154"/>
      <c r="U700" s="154"/>
      <c r="V700" s="154"/>
      <c r="W700" s="154"/>
      <c r="X700" s="154"/>
      <c r="Y700" s="154"/>
      <c r="Z700" s="154"/>
      <c r="AA700" s="154"/>
      <c r="AB700" s="154"/>
      <c r="AC700" s="154"/>
      <c r="AD700" s="154"/>
      <c r="AE700" s="154"/>
      <c r="AF700" s="154"/>
      <c r="AG700" s="154"/>
      <c r="AH700" s="154"/>
      <c r="AI700" s="154"/>
      <c r="AJ700" s="154"/>
      <c r="AK700" s="154">
        <f>SUM(AC700-AI700+AJ700)</f>
        <v>0</v>
      </c>
      <c r="AL700" s="154"/>
      <c r="AM700" s="154"/>
      <c r="AN700" s="154"/>
      <c r="AO700" s="156"/>
      <c r="AS700" s="173">
        <f>SUM(AK700)</f>
        <v>0</v>
      </c>
    </row>
    <row r="701" spans="1:46" s="155" customFormat="1" ht="38.25" customHeight="1" hidden="1">
      <c r="A701" s="153"/>
      <c r="B701" s="176" t="s">
        <v>137</v>
      </c>
      <c r="C701" s="177"/>
      <c r="D701" s="154"/>
      <c r="E701" s="154"/>
      <c r="F701" s="154"/>
      <c r="G701" s="154"/>
      <c r="H701" s="154"/>
      <c r="I701" s="154"/>
      <c r="J701" s="154"/>
      <c r="K701" s="154"/>
      <c r="L701" s="154"/>
      <c r="M701" s="154"/>
      <c r="N701" s="154"/>
      <c r="P701" s="154"/>
      <c r="Q701" s="154"/>
      <c r="R701" s="154"/>
      <c r="S701" s="154"/>
      <c r="T701" s="154"/>
      <c r="U701" s="154"/>
      <c r="V701" s="154"/>
      <c r="W701" s="154"/>
      <c r="X701" s="154"/>
      <c r="Y701" s="154"/>
      <c r="Z701" s="154"/>
      <c r="AA701" s="154"/>
      <c r="AB701" s="154"/>
      <c r="AC701" s="154"/>
      <c r="AD701" s="154"/>
      <c r="AE701" s="154"/>
      <c r="AF701" s="154"/>
      <c r="AG701" s="154"/>
      <c r="AH701" s="154"/>
      <c r="AI701" s="154"/>
      <c r="AJ701" s="154"/>
      <c r="AK701" s="154">
        <f>SUM(AC701-AI701+AJ701)</f>
        <v>0</v>
      </c>
      <c r="AL701" s="154"/>
      <c r="AM701" s="154"/>
      <c r="AN701" s="154"/>
      <c r="AO701" s="156"/>
      <c r="AT701" s="173">
        <f>SUM(AK701)</f>
        <v>0</v>
      </c>
    </row>
    <row r="702" spans="1:47" s="155" customFormat="1" ht="20.25" customHeight="1" hidden="1">
      <c r="A702" s="153"/>
      <c r="B702" s="176" t="s">
        <v>138</v>
      </c>
      <c r="C702" s="177"/>
      <c r="D702" s="154"/>
      <c r="E702" s="154"/>
      <c r="F702" s="154"/>
      <c r="G702" s="154"/>
      <c r="H702" s="154"/>
      <c r="I702" s="154"/>
      <c r="J702" s="154"/>
      <c r="K702" s="154"/>
      <c r="L702" s="154"/>
      <c r="M702" s="154"/>
      <c r="N702" s="154"/>
      <c r="P702" s="154"/>
      <c r="Q702" s="154"/>
      <c r="R702" s="154"/>
      <c r="S702" s="154"/>
      <c r="T702" s="154"/>
      <c r="U702" s="154"/>
      <c r="V702" s="154"/>
      <c r="W702" s="154"/>
      <c r="X702" s="154"/>
      <c r="Y702" s="154"/>
      <c r="Z702" s="154"/>
      <c r="AA702" s="154"/>
      <c r="AB702" s="154"/>
      <c r="AC702" s="154"/>
      <c r="AD702" s="154"/>
      <c r="AE702" s="154"/>
      <c r="AF702" s="154"/>
      <c r="AG702" s="154"/>
      <c r="AH702" s="154"/>
      <c r="AI702" s="154"/>
      <c r="AJ702" s="154"/>
      <c r="AK702" s="154">
        <f>SUM(AC702-AI702+AJ702)</f>
        <v>0</v>
      </c>
      <c r="AL702" s="154"/>
      <c r="AM702" s="154"/>
      <c r="AN702" s="154"/>
      <c r="AO702" s="156"/>
      <c r="AU702" s="173">
        <f>SUM(AK702)</f>
        <v>0</v>
      </c>
    </row>
    <row r="703" spans="1:48" s="155" customFormat="1" ht="20.25" customHeight="1" hidden="1">
      <c r="A703" s="153"/>
      <c r="B703" s="176" t="s">
        <v>139</v>
      </c>
      <c r="C703" s="177"/>
      <c r="D703" s="154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P703" s="154"/>
      <c r="Q703" s="154"/>
      <c r="R703" s="154"/>
      <c r="S703" s="154"/>
      <c r="T703" s="154"/>
      <c r="U703" s="154"/>
      <c r="V703" s="154"/>
      <c r="W703" s="154"/>
      <c r="X703" s="154"/>
      <c r="Y703" s="154"/>
      <c r="Z703" s="154"/>
      <c r="AA703" s="154"/>
      <c r="AB703" s="154"/>
      <c r="AC703" s="154"/>
      <c r="AD703" s="154"/>
      <c r="AE703" s="154"/>
      <c r="AF703" s="154"/>
      <c r="AG703" s="154"/>
      <c r="AH703" s="154"/>
      <c r="AI703" s="154"/>
      <c r="AJ703" s="154"/>
      <c r="AK703" s="154">
        <f>SUM(AC703-AI703+AJ703)</f>
        <v>0</v>
      </c>
      <c r="AL703" s="154"/>
      <c r="AM703" s="154"/>
      <c r="AN703" s="154"/>
      <c r="AO703" s="156"/>
      <c r="AV703" s="173">
        <f>SUM(AK703)</f>
        <v>0</v>
      </c>
    </row>
    <row r="704" spans="1:49" s="151" customFormat="1" ht="20.25" customHeight="1">
      <c r="A704" s="149"/>
      <c r="B704" s="178" t="s">
        <v>140</v>
      </c>
      <c r="C704" s="179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>
        <f>SUM(AC705+AC707)</f>
        <v>2632283</v>
      </c>
      <c r="AD704" s="150">
        <f aca="true" t="shared" si="247" ref="AD704:AK704">SUM(AD705+AD707)</f>
        <v>2632283</v>
      </c>
      <c r="AE704" s="150">
        <f t="shared" si="247"/>
        <v>0</v>
      </c>
      <c r="AF704" s="150">
        <f t="shared" si="247"/>
        <v>0</v>
      </c>
      <c r="AG704" s="150">
        <f t="shared" si="247"/>
        <v>0</v>
      </c>
      <c r="AH704" s="150">
        <f t="shared" si="247"/>
        <v>0</v>
      </c>
      <c r="AI704" s="150">
        <f t="shared" si="247"/>
        <v>2632283</v>
      </c>
      <c r="AJ704" s="150">
        <f t="shared" si="247"/>
        <v>0</v>
      </c>
      <c r="AK704" s="150">
        <f t="shared" si="247"/>
        <v>0</v>
      </c>
      <c r="AL704" s="150">
        <f>SUM(AL705+AL707)</f>
        <v>0</v>
      </c>
      <c r="AM704" s="150">
        <f>SUM(AM705+AM707)</f>
        <v>0</v>
      </c>
      <c r="AN704" s="150">
        <f>SUM(AN705+AN707)</f>
        <v>0</v>
      </c>
      <c r="AO704" s="152"/>
      <c r="AW704" s="174">
        <f>SUM(AK704)</f>
        <v>0</v>
      </c>
    </row>
    <row r="705" spans="1:50" s="155" customFormat="1" ht="20.25" customHeight="1">
      <c r="A705" s="153"/>
      <c r="B705" s="176" t="s">
        <v>141</v>
      </c>
      <c r="C705" s="177"/>
      <c r="D705" s="154"/>
      <c r="E705" s="154"/>
      <c r="F705" s="154"/>
      <c r="G705" s="154"/>
      <c r="H705" s="154"/>
      <c r="I705" s="154"/>
      <c r="J705" s="154"/>
      <c r="K705" s="154"/>
      <c r="L705" s="154"/>
      <c r="M705" s="154"/>
      <c r="N705" s="154"/>
      <c r="P705" s="154"/>
      <c r="Q705" s="154"/>
      <c r="R705" s="154"/>
      <c r="S705" s="154"/>
      <c r="T705" s="154"/>
      <c r="U705" s="154"/>
      <c r="V705" s="154"/>
      <c r="W705" s="154"/>
      <c r="X705" s="154"/>
      <c r="Y705" s="154"/>
      <c r="Z705" s="154"/>
      <c r="AA705" s="154"/>
      <c r="AB705" s="154"/>
      <c r="AC705" s="154">
        <v>2632283</v>
      </c>
      <c r="AD705" s="154">
        <v>2632283</v>
      </c>
      <c r="AE705" s="154"/>
      <c r="AF705" s="154"/>
      <c r="AG705" s="154"/>
      <c r="AH705" s="154"/>
      <c r="AI705" s="154">
        <v>2632283</v>
      </c>
      <c r="AJ705" s="154"/>
      <c r="AK705" s="154">
        <f>SUM(AC705-AI705+AJ705)</f>
        <v>0</v>
      </c>
      <c r="AL705" s="154">
        <v>0</v>
      </c>
      <c r="AM705" s="154"/>
      <c r="AN705" s="154"/>
      <c r="AO705" s="156"/>
      <c r="AX705" s="173">
        <f>SUM(AK705)</f>
        <v>0</v>
      </c>
    </row>
    <row r="706" spans="1:51" s="114" customFormat="1" ht="48.75" customHeight="1" hidden="1">
      <c r="A706" s="111"/>
      <c r="B706" s="180" t="s">
        <v>142</v>
      </c>
      <c r="C706" s="181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3"/>
      <c r="P706" s="115"/>
      <c r="Q706" s="115"/>
      <c r="R706" s="115"/>
      <c r="S706" s="115"/>
      <c r="T706" s="115"/>
      <c r="U706" s="112"/>
      <c r="V706" s="112"/>
      <c r="W706" s="112"/>
      <c r="X706" s="112"/>
      <c r="Y706" s="113"/>
      <c r="Z706" s="115"/>
      <c r="AA706" s="115"/>
      <c r="AB706" s="115"/>
      <c r="AC706" s="112"/>
      <c r="AD706" s="112"/>
      <c r="AE706" s="112"/>
      <c r="AF706" s="112"/>
      <c r="AG706" s="112"/>
      <c r="AH706" s="112"/>
      <c r="AI706" s="112"/>
      <c r="AJ706" s="112"/>
      <c r="AK706" s="112">
        <f>SUM(AC706-AI706+AJ706)</f>
        <v>0</v>
      </c>
      <c r="AL706" s="112"/>
      <c r="AM706" s="112"/>
      <c r="AN706" s="112"/>
      <c r="AO706" s="116"/>
      <c r="AY706" s="172">
        <f>SUM(AK706)</f>
        <v>0</v>
      </c>
    </row>
    <row r="707" spans="1:41" s="155" customFormat="1" ht="48.75" customHeight="1" hidden="1">
      <c r="A707" s="153"/>
      <c r="B707" s="176" t="s">
        <v>143</v>
      </c>
      <c r="C707" s="177"/>
      <c r="D707" s="154"/>
      <c r="E707" s="154"/>
      <c r="F707" s="154"/>
      <c r="G707" s="154"/>
      <c r="H707" s="154"/>
      <c r="I707" s="154"/>
      <c r="J707" s="154"/>
      <c r="K707" s="154"/>
      <c r="L707" s="154"/>
      <c r="M707" s="154"/>
      <c r="N707" s="154"/>
      <c r="P707" s="154"/>
      <c r="Q707" s="154"/>
      <c r="R707" s="154"/>
      <c r="S707" s="154"/>
      <c r="T707" s="154"/>
      <c r="U707" s="154"/>
      <c r="V707" s="154"/>
      <c r="W707" s="154"/>
      <c r="X707" s="154"/>
      <c r="Y707" s="154"/>
      <c r="Z707" s="154"/>
      <c r="AA707" s="154"/>
      <c r="AB707" s="154"/>
      <c r="AC707" s="154"/>
      <c r="AD707" s="154"/>
      <c r="AE707" s="154"/>
      <c r="AF707" s="154"/>
      <c r="AG707" s="154"/>
      <c r="AH707" s="154"/>
      <c r="AI707" s="154"/>
      <c r="AJ707" s="154"/>
      <c r="AK707" s="154">
        <f>SUM(AC707-AI707+AJ707)</f>
        <v>0</v>
      </c>
      <c r="AL707" s="154"/>
      <c r="AM707" s="154"/>
      <c r="AN707" s="154"/>
      <c r="AO707" s="156"/>
    </row>
    <row r="708" spans="1:41" s="96" customFormat="1" ht="48.75" customHeight="1">
      <c r="A708" s="61"/>
      <c r="B708" s="139" t="s">
        <v>168</v>
      </c>
      <c r="C708" s="175" t="s">
        <v>169</v>
      </c>
      <c r="D708" s="135">
        <f>SUM(D721)</f>
        <v>0</v>
      </c>
      <c r="E708" s="135">
        <f>SUM(E721)</f>
        <v>0</v>
      </c>
      <c r="F708" s="135">
        <f>SUM(F721)</f>
        <v>0</v>
      </c>
      <c r="G708" s="135">
        <f>SUM(G721)</f>
        <v>0</v>
      </c>
      <c r="H708" s="135">
        <f>SUM(H721)</f>
        <v>0</v>
      </c>
      <c r="I708" s="135"/>
      <c r="J708" s="135"/>
      <c r="K708" s="135"/>
      <c r="L708" s="135"/>
      <c r="M708" s="135"/>
      <c r="N708" s="135">
        <f>SUM(N709:N721)</f>
        <v>0</v>
      </c>
      <c r="O708" s="135">
        <f>SUM(O709:O721)</f>
        <v>0</v>
      </c>
      <c r="P708" s="135">
        <f>SUM(P709:P721)</f>
        <v>0</v>
      </c>
      <c r="Q708" s="135"/>
      <c r="R708" s="135"/>
      <c r="S708" s="135">
        <f aca="true" t="shared" si="248" ref="S708:AB708">SUM(S709:S721)</f>
        <v>0</v>
      </c>
      <c r="T708" s="135">
        <f t="shared" si="248"/>
        <v>0</v>
      </c>
      <c r="U708" s="135">
        <f t="shared" si="248"/>
        <v>0</v>
      </c>
      <c r="V708" s="135">
        <f t="shared" si="248"/>
        <v>0</v>
      </c>
      <c r="W708" s="135">
        <f t="shared" si="248"/>
        <v>0</v>
      </c>
      <c r="X708" s="135">
        <f t="shared" si="248"/>
        <v>0</v>
      </c>
      <c r="Y708" s="109">
        <f t="shared" si="248"/>
        <v>0</v>
      </c>
      <c r="Z708" s="110">
        <f t="shared" si="248"/>
        <v>0</v>
      </c>
      <c r="AA708" s="135">
        <f t="shared" si="248"/>
        <v>0</v>
      </c>
      <c r="AB708" s="135">
        <f t="shared" si="248"/>
        <v>0</v>
      </c>
      <c r="AC708" s="135">
        <f>SUM(AC709+AC718)</f>
        <v>0</v>
      </c>
      <c r="AD708" s="135">
        <f aca="true" t="shared" si="249" ref="AD708:AN708">SUM(AD709+AD718)</f>
        <v>0</v>
      </c>
      <c r="AE708" s="135">
        <f t="shared" si="249"/>
        <v>0</v>
      </c>
      <c r="AF708" s="135">
        <f t="shared" si="249"/>
        <v>0</v>
      </c>
      <c r="AG708" s="135">
        <f t="shared" si="249"/>
        <v>0</v>
      </c>
      <c r="AH708" s="135">
        <f t="shared" si="249"/>
        <v>0</v>
      </c>
      <c r="AI708" s="135">
        <f t="shared" si="249"/>
        <v>0</v>
      </c>
      <c r="AJ708" s="135">
        <f t="shared" si="249"/>
        <v>3050486</v>
      </c>
      <c r="AK708" s="135">
        <f t="shared" si="249"/>
        <v>3050486</v>
      </c>
      <c r="AL708" s="135">
        <f t="shared" si="249"/>
        <v>3050486</v>
      </c>
      <c r="AM708" s="135">
        <f t="shared" si="249"/>
        <v>0</v>
      </c>
      <c r="AN708" s="135">
        <f t="shared" si="249"/>
        <v>0</v>
      </c>
      <c r="AO708" s="66"/>
    </row>
    <row r="709" spans="1:41" s="121" customFormat="1" ht="17.25" customHeight="1">
      <c r="A709" s="117"/>
      <c r="B709" s="182" t="s">
        <v>131</v>
      </c>
      <c r="C709" s="183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9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>
        <f>SUM(AC710+AC713+AC714+AC715+AC716+AC717)</f>
        <v>0</v>
      </c>
      <c r="AD709" s="118">
        <f aca="true" t="shared" si="250" ref="AD709:AN709">SUM(AD710+AD713+AD714+AD715+AD716+AD717)</f>
        <v>0</v>
      </c>
      <c r="AE709" s="118">
        <f t="shared" si="250"/>
        <v>0</v>
      </c>
      <c r="AF709" s="118">
        <f t="shared" si="250"/>
        <v>0</v>
      </c>
      <c r="AG709" s="118">
        <f t="shared" si="250"/>
        <v>0</v>
      </c>
      <c r="AH709" s="118">
        <f t="shared" si="250"/>
        <v>0</v>
      </c>
      <c r="AI709" s="118">
        <f t="shared" si="250"/>
        <v>0</v>
      </c>
      <c r="AJ709" s="118">
        <f t="shared" si="250"/>
        <v>418203</v>
      </c>
      <c r="AK709" s="118">
        <f t="shared" si="250"/>
        <v>418203</v>
      </c>
      <c r="AL709" s="118">
        <f t="shared" si="250"/>
        <v>418203</v>
      </c>
      <c r="AM709" s="118">
        <f t="shared" si="250"/>
        <v>0</v>
      </c>
      <c r="AN709" s="118">
        <f t="shared" si="250"/>
        <v>0</v>
      </c>
      <c r="AO709" s="120">
        <f>SUM(AK709)</f>
        <v>418203</v>
      </c>
    </row>
    <row r="710" spans="1:41" s="155" customFormat="1" ht="20.25" customHeight="1">
      <c r="A710" s="153"/>
      <c r="B710" s="176" t="s">
        <v>132</v>
      </c>
      <c r="C710" s="177"/>
      <c r="D710" s="154"/>
      <c r="E710" s="154"/>
      <c r="F710" s="154"/>
      <c r="G710" s="154"/>
      <c r="H710" s="154"/>
      <c r="I710" s="154"/>
      <c r="J710" s="154"/>
      <c r="K710" s="154"/>
      <c r="L710" s="154"/>
      <c r="M710" s="154"/>
      <c r="N710" s="154"/>
      <c r="P710" s="154"/>
      <c r="Q710" s="154"/>
      <c r="R710" s="154"/>
      <c r="S710" s="154"/>
      <c r="T710" s="154"/>
      <c r="U710" s="154"/>
      <c r="V710" s="154"/>
      <c r="W710" s="154"/>
      <c r="X710" s="154"/>
      <c r="Y710" s="154"/>
      <c r="Z710" s="154"/>
      <c r="AA710" s="154"/>
      <c r="AB710" s="154"/>
      <c r="AC710" s="154">
        <f>SUM(AC711+AC712)</f>
        <v>0</v>
      </c>
      <c r="AD710" s="154">
        <f aca="true" t="shared" si="251" ref="AD710:AN710">SUM(AD711+AD712)</f>
        <v>0</v>
      </c>
      <c r="AE710" s="154">
        <f t="shared" si="251"/>
        <v>0</v>
      </c>
      <c r="AF710" s="154">
        <f t="shared" si="251"/>
        <v>0</v>
      </c>
      <c r="AG710" s="154">
        <f t="shared" si="251"/>
        <v>0</v>
      </c>
      <c r="AH710" s="154">
        <f t="shared" si="251"/>
        <v>0</v>
      </c>
      <c r="AI710" s="154">
        <f t="shared" si="251"/>
        <v>0</v>
      </c>
      <c r="AJ710" s="154">
        <f t="shared" si="251"/>
        <v>418203</v>
      </c>
      <c r="AK710" s="154">
        <f t="shared" si="251"/>
        <v>418203</v>
      </c>
      <c r="AL710" s="154">
        <f t="shared" si="251"/>
        <v>418203</v>
      </c>
      <c r="AM710" s="154">
        <f t="shared" si="251"/>
        <v>0</v>
      </c>
      <c r="AN710" s="154">
        <f t="shared" si="251"/>
        <v>0</v>
      </c>
      <c r="AO710" s="156"/>
    </row>
    <row r="711" spans="1:42" s="114" customFormat="1" ht="20.25" customHeight="1" hidden="1">
      <c r="A711" s="111"/>
      <c r="B711" s="180" t="s">
        <v>133</v>
      </c>
      <c r="C711" s="181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3"/>
      <c r="P711" s="115"/>
      <c r="Q711" s="115"/>
      <c r="R711" s="115"/>
      <c r="S711" s="115"/>
      <c r="T711" s="115"/>
      <c r="U711" s="112"/>
      <c r="V711" s="112"/>
      <c r="W711" s="112"/>
      <c r="X711" s="112"/>
      <c r="Y711" s="113"/>
      <c r="Z711" s="115"/>
      <c r="AA711" s="115"/>
      <c r="AB711" s="115"/>
      <c r="AC711" s="112"/>
      <c r="AD711" s="112"/>
      <c r="AE711" s="112"/>
      <c r="AF711" s="112"/>
      <c r="AG711" s="112"/>
      <c r="AH711" s="112"/>
      <c r="AI711" s="112"/>
      <c r="AJ711" s="112"/>
      <c r="AK711" s="112">
        <f>SUM(AC711-AI711+AJ711)</f>
        <v>0</v>
      </c>
      <c r="AL711" s="112"/>
      <c r="AM711" s="112"/>
      <c r="AN711" s="112"/>
      <c r="AO711" s="116"/>
      <c r="AP711" s="172">
        <f>SUM(AK711)</f>
        <v>0</v>
      </c>
    </row>
    <row r="712" spans="1:43" s="114" customFormat="1" ht="20.25" customHeight="1">
      <c r="A712" s="111"/>
      <c r="B712" s="180" t="s">
        <v>167</v>
      </c>
      <c r="C712" s="181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3"/>
      <c r="P712" s="115"/>
      <c r="Q712" s="115"/>
      <c r="R712" s="115"/>
      <c r="S712" s="115"/>
      <c r="T712" s="115"/>
      <c r="U712" s="112"/>
      <c r="V712" s="112"/>
      <c r="W712" s="112"/>
      <c r="X712" s="112"/>
      <c r="Y712" s="113"/>
      <c r="Z712" s="115"/>
      <c r="AA712" s="115"/>
      <c r="AB712" s="115"/>
      <c r="AC712" s="112"/>
      <c r="AD712" s="112"/>
      <c r="AE712" s="112"/>
      <c r="AF712" s="112"/>
      <c r="AG712" s="112"/>
      <c r="AH712" s="112"/>
      <c r="AI712" s="112"/>
      <c r="AJ712" s="112">
        <v>418203</v>
      </c>
      <c r="AK712" s="112">
        <f>SUM(AC712-AI712+AJ712)</f>
        <v>418203</v>
      </c>
      <c r="AL712" s="112">
        <v>418203</v>
      </c>
      <c r="AM712" s="112"/>
      <c r="AN712" s="112"/>
      <c r="AO712" s="116"/>
      <c r="AQ712" s="172">
        <f>SUM(AK712)</f>
        <v>418203</v>
      </c>
    </row>
    <row r="713" spans="1:44" s="155" customFormat="1" ht="20.25" customHeight="1" hidden="1">
      <c r="A713" s="153"/>
      <c r="B713" s="176" t="s">
        <v>135</v>
      </c>
      <c r="C713" s="177"/>
      <c r="D713" s="154"/>
      <c r="E713" s="154"/>
      <c r="F713" s="154"/>
      <c r="G713" s="154"/>
      <c r="H713" s="154"/>
      <c r="I713" s="154"/>
      <c r="J713" s="154"/>
      <c r="K713" s="154"/>
      <c r="L713" s="154"/>
      <c r="M713" s="154"/>
      <c r="N713" s="154"/>
      <c r="P713" s="154"/>
      <c r="Q713" s="154"/>
      <c r="R713" s="154"/>
      <c r="S713" s="154"/>
      <c r="T713" s="154"/>
      <c r="U713" s="154"/>
      <c r="V713" s="154"/>
      <c r="W713" s="154"/>
      <c r="X713" s="154"/>
      <c r="Y713" s="154"/>
      <c r="Z713" s="154"/>
      <c r="AA713" s="154"/>
      <c r="AB713" s="154"/>
      <c r="AC713" s="154"/>
      <c r="AD713" s="154"/>
      <c r="AE713" s="154"/>
      <c r="AF713" s="154"/>
      <c r="AG713" s="154"/>
      <c r="AH713" s="154"/>
      <c r="AI713" s="154"/>
      <c r="AJ713" s="154"/>
      <c r="AK713" s="154">
        <f>SUM(AC713-AI713+AJ713)</f>
        <v>0</v>
      </c>
      <c r="AL713" s="154"/>
      <c r="AM713" s="154"/>
      <c r="AN713" s="154"/>
      <c r="AO713" s="156"/>
      <c r="AR713" s="173">
        <f>SUM(AK713)</f>
        <v>0</v>
      </c>
    </row>
    <row r="714" spans="1:45" s="155" customFormat="1" ht="20.25" customHeight="1" hidden="1">
      <c r="A714" s="153"/>
      <c r="B714" s="176" t="s">
        <v>136</v>
      </c>
      <c r="C714" s="177"/>
      <c r="D714" s="154"/>
      <c r="E714" s="154"/>
      <c r="F714" s="154"/>
      <c r="G714" s="154"/>
      <c r="H714" s="154"/>
      <c r="I714" s="154"/>
      <c r="J714" s="154"/>
      <c r="K714" s="154"/>
      <c r="L714" s="154"/>
      <c r="M714" s="154"/>
      <c r="N714" s="154"/>
      <c r="P714" s="154"/>
      <c r="Q714" s="154"/>
      <c r="R714" s="154"/>
      <c r="S714" s="154"/>
      <c r="T714" s="154"/>
      <c r="U714" s="154"/>
      <c r="V714" s="154"/>
      <c r="W714" s="154"/>
      <c r="X714" s="154"/>
      <c r="Y714" s="154"/>
      <c r="Z714" s="154"/>
      <c r="AA714" s="154"/>
      <c r="AB714" s="154"/>
      <c r="AC714" s="154"/>
      <c r="AD714" s="154"/>
      <c r="AE714" s="154"/>
      <c r="AF714" s="154"/>
      <c r="AG714" s="154"/>
      <c r="AH714" s="154"/>
      <c r="AI714" s="154"/>
      <c r="AJ714" s="154"/>
      <c r="AK714" s="154">
        <f>SUM(AC714-AI714+AJ714)</f>
        <v>0</v>
      </c>
      <c r="AL714" s="154"/>
      <c r="AM714" s="154"/>
      <c r="AN714" s="154"/>
      <c r="AO714" s="156"/>
      <c r="AS714" s="173">
        <f>SUM(AK714)</f>
        <v>0</v>
      </c>
    </row>
    <row r="715" spans="1:46" s="155" customFormat="1" ht="38.25" customHeight="1" hidden="1">
      <c r="A715" s="153"/>
      <c r="B715" s="176" t="s">
        <v>137</v>
      </c>
      <c r="C715" s="177"/>
      <c r="D715" s="154"/>
      <c r="E715" s="154"/>
      <c r="F715" s="154"/>
      <c r="G715" s="154"/>
      <c r="H715" s="154"/>
      <c r="I715" s="154"/>
      <c r="J715" s="154"/>
      <c r="K715" s="154"/>
      <c r="L715" s="154"/>
      <c r="M715" s="154"/>
      <c r="N715" s="154"/>
      <c r="P715" s="154"/>
      <c r="Q715" s="154"/>
      <c r="R715" s="154"/>
      <c r="S715" s="154"/>
      <c r="T715" s="154"/>
      <c r="U715" s="154"/>
      <c r="V715" s="154"/>
      <c r="W715" s="154"/>
      <c r="X715" s="154"/>
      <c r="Y715" s="154"/>
      <c r="Z715" s="154"/>
      <c r="AA715" s="154"/>
      <c r="AB715" s="154"/>
      <c r="AC715" s="154"/>
      <c r="AD715" s="154"/>
      <c r="AE715" s="154"/>
      <c r="AF715" s="154"/>
      <c r="AG715" s="154"/>
      <c r="AH715" s="154"/>
      <c r="AI715" s="154"/>
      <c r="AJ715" s="154"/>
      <c r="AK715" s="154">
        <f>SUM(AC715-AI715+AJ715)</f>
        <v>0</v>
      </c>
      <c r="AL715" s="154"/>
      <c r="AM715" s="154"/>
      <c r="AN715" s="154"/>
      <c r="AO715" s="156"/>
      <c r="AT715" s="173">
        <f>SUM(AK715)</f>
        <v>0</v>
      </c>
    </row>
    <row r="716" spans="1:47" s="155" customFormat="1" ht="20.25" customHeight="1" hidden="1">
      <c r="A716" s="153"/>
      <c r="B716" s="176" t="s">
        <v>138</v>
      </c>
      <c r="C716" s="177"/>
      <c r="D716" s="154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P716" s="154"/>
      <c r="Q716" s="154"/>
      <c r="R716" s="154"/>
      <c r="S716" s="154"/>
      <c r="T716" s="154"/>
      <c r="U716" s="154"/>
      <c r="V716" s="154"/>
      <c r="W716" s="154"/>
      <c r="X716" s="154"/>
      <c r="Y716" s="154"/>
      <c r="Z716" s="154"/>
      <c r="AA716" s="154"/>
      <c r="AB716" s="154"/>
      <c r="AC716" s="154"/>
      <c r="AD716" s="154"/>
      <c r="AE716" s="154"/>
      <c r="AF716" s="154"/>
      <c r="AG716" s="154"/>
      <c r="AH716" s="154"/>
      <c r="AI716" s="154"/>
      <c r="AJ716" s="154"/>
      <c r="AK716" s="154">
        <f>SUM(AC716-AI716+AJ716)</f>
        <v>0</v>
      </c>
      <c r="AL716" s="154"/>
      <c r="AM716" s="154"/>
      <c r="AN716" s="154"/>
      <c r="AO716" s="156"/>
      <c r="AU716" s="173">
        <f>SUM(AK716)</f>
        <v>0</v>
      </c>
    </row>
    <row r="717" spans="1:48" s="155" customFormat="1" ht="20.25" customHeight="1" hidden="1">
      <c r="A717" s="153"/>
      <c r="B717" s="176" t="s">
        <v>139</v>
      </c>
      <c r="C717" s="177"/>
      <c r="D717" s="154"/>
      <c r="E717" s="154"/>
      <c r="F717" s="154"/>
      <c r="G717" s="154"/>
      <c r="H717" s="154"/>
      <c r="I717" s="154"/>
      <c r="J717" s="154"/>
      <c r="K717" s="154"/>
      <c r="L717" s="154"/>
      <c r="M717" s="154"/>
      <c r="N717" s="154"/>
      <c r="P717" s="154"/>
      <c r="Q717" s="154"/>
      <c r="R717" s="154"/>
      <c r="S717" s="154"/>
      <c r="T717" s="154"/>
      <c r="U717" s="154"/>
      <c r="V717" s="154"/>
      <c r="W717" s="154"/>
      <c r="X717" s="154"/>
      <c r="Y717" s="154"/>
      <c r="Z717" s="154"/>
      <c r="AA717" s="154"/>
      <c r="AB717" s="154"/>
      <c r="AC717" s="154"/>
      <c r="AD717" s="154"/>
      <c r="AE717" s="154"/>
      <c r="AF717" s="154"/>
      <c r="AG717" s="154"/>
      <c r="AH717" s="154"/>
      <c r="AI717" s="154"/>
      <c r="AJ717" s="154"/>
      <c r="AK717" s="154">
        <f>SUM(AC717-AI717+AJ717)</f>
        <v>0</v>
      </c>
      <c r="AL717" s="154"/>
      <c r="AM717" s="154"/>
      <c r="AN717" s="154"/>
      <c r="AO717" s="156"/>
      <c r="AV717" s="173">
        <f>SUM(AK717)</f>
        <v>0</v>
      </c>
    </row>
    <row r="718" spans="1:49" s="151" customFormat="1" ht="20.25" customHeight="1">
      <c r="A718" s="149"/>
      <c r="B718" s="178" t="s">
        <v>140</v>
      </c>
      <c r="C718" s="179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>
        <f>SUM(AC719+AC721)</f>
        <v>0</v>
      </c>
      <c r="AD718" s="150">
        <f aca="true" t="shared" si="252" ref="AD718:AN718">SUM(AD719+AD721)</f>
        <v>0</v>
      </c>
      <c r="AE718" s="150">
        <f t="shared" si="252"/>
        <v>0</v>
      </c>
      <c r="AF718" s="150">
        <f t="shared" si="252"/>
        <v>0</v>
      </c>
      <c r="AG718" s="150">
        <f t="shared" si="252"/>
        <v>0</v>
      </c>
      <c r="AH718" s="150">
        <f t="shared" si="252"/>
        <v>0</v>
      </c>
      <c r="AI718" s="150">
        <f t="shared" si="252"/>
        <v>0</v>
      </c>
      <c r="AJ718" s="150">
        <f t="shared" si="252"/>
        <v>2632283</v>
      </c>
      <c r="AK718" s="150">
        <f t="shared" si="252"/>
        <v>2632283</v>
      </c>
      <c r="AL718" s="150">
        <f t="shared" si="252"/>
        <v>2632283</v>
      </c>
      <c r="AM718" s="150">
        <f t="shared" si="252"/>
        <v>0</v>
      </c>
      <c r="AN718" s="150">
        <f t="shared" si="252"/>
        <v>0</v>
      </c>
      <c r="AO718" s="152"/>
      <c r="AW718" s="174">
        <f>SUM(AK718)</f>
        <v>2632283</v>
      </c>
    </row>
    <row r="719" spans="1:50" s="155" customFormat="1" ht="20.25" customHeight="1" thickBot="1">
      <c r="A719" s="153"/>
      <c r="B719" s="229" t="s">
        <v>141</v>
      </c>
      <c r="C719" s="230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7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>
        <v>2632283</v>
      </c>
      <c r="AK719" s="166">
        <f>SUM(AC719-AI719+AJ719)</f>
        <v>2632283</v>
      </c>
      <c r="AL719" s="166">
        <v>2632283</v>
      </c>
      <c r="AM719" s="166"/>
      <c r="AN719" s="166"/>
      <c r="AO719" s="156"/>
      <c r="AX719" s="173">
        <f>SUM(AK719)</f>
        <v>2632283</v>
      </c>
    </row>
    <row r="720" spans="1:51" s="114" customFormat="1" ht="48.75" customHeight="1" hidden="1">
      <c r="A720" s="111"/>
      <c r="B720" s="180" t="s">
        <v>142</v>
      </c>
      <c r="C720" s="181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3"/>
      <c r="P720" s="115"/>
      <c r="Q720" s="115"/>
      <c r="R720" s="115"/>
      <c r="S720" s="115"/>
      <c r="T720" s="115"/>
      <c r="U720" s="112"/>
      <c r="V720" s="112"/>
      <c r="W720" s="112"/>
      <c r="X720" s="112"/>
      <c r="Y720" s="113"/>
      <c r="Z720" s="115"/>
      <c r="AA720" s="115"/>
      <c r="AB720" s="115"/>
      <c r="AC720" s="112"/>
      <c r="AD720" s="112"/>
      <c r="AE720" s="112"/>
      <c r="AF720" s="112"/>
      <c r="AG720" s="112"/>
      <c r="AH720" s="112"/>
      <c r="AI720" s="112"/>
      <c r="AJ720" s="112"/>
      <c r="AK720" s="112">
        <f>SUM(AC720-AI720+AJ720)</f>
        <v>0</v>
      </c>
      <c r="AL720" s="112"/>
      <c r="AM720" s="112"/>
      <c r="AN720" s="112"/>
      <c r="AO720" s="116"/>
      <c r="AY720" s="172">
        <f>SUM(AK720)</f>
        <v>0</v>
      </c>
    </row>
    <row r="721" spans="1:41" s="155" customFormat="1" ht="48.75" customHeight="1" hidden="1">
      <c r="A721" s="153"/>
      <c r="B721" s="176" t="s">
        <v>143</v>
      </c>
      <c r="C721" s="177"/>
      <c r="D721" s="154"/>
      <c r="E721" s="154"/>
      <c r="F721" s="154"/>
      <c r="G721" s="154"/>
      <c r="H721" s="154"/>
      <c r="I721" s="154"/>
      <c r="J721" s="154"/>
      <c r="K721" s="154"/>
      <c r="L721" s="154"/>
      <c r="M721" s="154"/>
      <c r="N721" s="154"/>
      <c r="P721" s="154"/>
      <c r="Q721" s="154"/>
      <c r="R721" s="154"/>
      <c r="S721" s="154"/>
      <c r="T721" s="154"/>
      <c r="U721" s="154"/>
      <c r="V721" s="154"/>
      <c r="W721" s="154"/>
      <c r="X721" s="154"/>
      <c r="Y721" s="154"/>
      <c r="Z721" s="154"/>
      <c r="AA721" s="154"/>
      <c r="AB721" s="154"/>
      <c r="AC721" s="154"/>
      <c r="AD721" s="154"/>
      <c r="AE721" s="154"/>
      <c r="AF721" s="154"/>
      <c r="AG721" s="154"/>
      <c r="AH721" s="154"/>
      <c r="AI721" s="154"/>
      <c r="AJ721" s="154"/>
      <c r="AK721" s="154">
        <f>SUM(AC721-AI721+AJ721)</f>
        <v>0</v>
      </c>
      <c r="AL721" s="154"/>
      <c r="AM721" s="154"/>
      <c r="AN721" s="154"/>
      <c r="AO721" s="156"/>
    </row>
    <row r="722" spans="1:41" s="58" customFormat="1" ht="24.75" customHeight="1" hidden="1" thickBot="1">
      <c r="A722" s="68"/>
      <c r="B722" s="227" t="s">
        <v>150</v>
      </c>
      <c r="C722" s="228"/>
      <c r="D722" s="86">
        <f>SUM(D737+D751)</f>
        <v>0</v>
      </c>
      <c r="E722" s="86">
        <f>SUM(E737+E751)</f>
        <v>0</v>
      </c>
      <c r="F722" s="86">
        <f>SUM(F737+F751)</f>
        <v>0</v>
      </c>
      <c r="G722" s="86">
        <f>SUM(G737+G751)</f>
        <v>0</v>
      </c>
      <c r="H722" s="86">
        <f>SUM(H737+H751)</f>
        <v>0</v>
      </c>
      <c r="I722" s="86"/>
      <c r="J722" s="86"/>
      <c r="K722" s="86"/>
      <c r="L722" s="86"/>
      <c r="M722" s="86"/>
      <c r="N722" s="86">
        <f>SUM(N737+N751)</f>
        <v>0</v>
      </c>
      <c r="O722" s="86">
        <f>SUM(O737+O751)</f>
        <v>0</v>
      </c>
      <c r="P722" s="86">
        <f>SUM(P737+P751)</f>
        <v>0</v>
      </c>
      <c r="Q722" s="86"/>
      <c r="R722" s="86"/>
      <c r="S722" s="86">
        <f aca="true" t="shared" si="253" ref="S722:AB722">SUM(S737+S751)</f>
        <v>0</v>
      </c>
      <c r="T722" s="86">
        <f t="shared" si="253"/>
        <v>0</v>
      </c>
      <c r="U722" s="86">
        <f t="shared" si="253"/>
        <v>0</v>
      </c>
      <c r="V722" s="86">
        <f t="shared" si="253"/>
        <v>0</v>
      </c>
      <c r="W722" s="86">
        <f t="shared" si="253"/>
        <v>0</v>
      </c>
      <c r="X722" s="86">
        <f t="shared" si="253"/>
        <v>0</v>
      </c>
      <c r="Y722" s="87">
        <f t="shared" si="253"/>
        <v>0</v>
      </c>
      <c r="Z722" s="88">
        <f t="shared" si="253"/>
        <v>0</v>
      </c>
      <c r="AA722" s="86">
        <f t="shared" si="253"/>
        <v>0</v>
      </c>
      <c r="AB722" s="86">
        <f t="shared" si="253"/>
        <v>0</v>
      </c>
      <c r="AC722" s="86">
        <f>SUM(AC723+AC737)</f>
        <v>110715</v>
      </c>
      <c r="AD722" s="86">
        <f aca="true" t="shared" si="254" ref="AD722:AK722">SUM(AD723+AD737)</f>
        <v>110715</v>
      </c>
      <c r="AE722" s="86">
        <f t="shared" si="254"/>
        <v>0</v>
      </c>
      <c r="AF722" s="86">
        <f t="shared" si="254"/>
        <v>0</v>
      </c>
      <c r="AG722" s="86">
        <f t="shared" si="254"/>
        <v>0</v>
      </c>
      <c r="AH722" s="86">
        <f t="shared" si="254"/>
        <v>0</v>
      </c>
      <c r="AI722" s="86">
        <f t="shared" si="254"/>
        <v>0</v>
      </c>
      <c r="AJ722" s="86">
        <f t="shared" si="254"/>
        <v>0</v>
      </c>
      <c r="AK722" s="86">
        <f t="shared" si="254"/>
        <v>110715</v>
      </c>
      <c r="AL722" s="86">
        <f>SUM(AL723+AL737)</f>
        <v>110715</v>
      </c>
      <c r="AM722" s="86">
        <f>SUM(AM723+AM737)</f>
        <v>0</v>
      </c>
      <c r="AN722" s="86">
        <f>SUM(AN723+AN737)</f>
        <v>0</v>
      </c>
      <c r="AO722" s="89"/>
    </row>
    <row r="723" spans="1:41" s="96" customFormat="1" ht="23.25" customHeight="1" hidden="1">
      <c r="A723" s="61"/>
      <c r="B723" s="61" t="s">
        <v>151</v>
      </c>
      <c r="C723" s="107" t="s">
        <v>152</v>
      </c>
      <c r="D723" s="63">
        <f>SUM(D724:D724)</f>
        <v>0</v>
      </c>
      <c r="E723" s="63">
        <f>SUM(E724:E724)</f>
        <v>0</v>
      </c>
      <c r="F723" s="63">
        <f>SUM(F724:F724)</f>
        <v>0</v>
      </c>
      <c r="G723" s="63">
        <f>SUM(G724:G724)</f>
        <v>0</v>
      </c>
      <c r="H723" s="63">
        <f>SUM(H724:H724)</f>
        <v>0</v>
      </c>
      <c r="I723" s="63"/>
      <c r="J723" s="63"/>
      <c r="K723" s="63"/>
      <c r="L723" s="63"/>
      <c r="M723" s="63"/>
      <c r="N723" s="63">
        <f>SUM(N724:N724)</f>
        <v>0</v>
      </c>
      <c r="O723" s="63">
        <f>SUM(O724:O724)</f>
        <v>0</v>
      </c>
      <c r="P723" s="63">
        <f>SUM(P724:P724)</f>
        <v>0</v>
      </c>
      <c r="Q723" s="63"/>
      <c r="R723" s="63"/>
      <c r="S723" s="63">
        <f aca="true" t="shared" si="255" ref="S723:AB723">SUM(S724:S724)</f>
        <v>0</v>
      </c>
      <c r="T723" s="63">
        <f t="shared" si="255"/>
        <v>0</v>
      </c>
      <c r="U723" s="63">
        <f t="shared" si="255"/>
        <v>0</v>
      </c>
      <c r="V723" s="63">
        <f t="shared" si="255"/>
        <v>0</v>
      </c>
      <c r="W723" s="63">
        <f t="shared" si="255"/>
        <v>0</v>
      </c>
      <c r="X723" s="63">
        <f t="shared" si="255"/>
        <v>0</v>
      </c>
      <c r="Y723" s="64">
        <f t="shared" si="255"/>
        <v>0</v>
      </c>
      <c r="Z723" s="65">
        <f t="shared" si="255"/>
        <v>0</v>
      </c>
      <c r="AA723" s="63">
        <f t="shared" si="255"/>
        <v>0</v>
      </c>
      <c r="AB723" s="63">
        <f t="shared" si="255"/>
        <v>0</v>
      </c>
      <c r="AC723" s="63">
        <f>SUM(AC724+AC733)</f>
        <v>30300</v>
      </c>
      <c r="AD723" s="63">
        <f aca="true" t="shared" si="256" ref="AD723:AK723">SUM(AD724+AD733)</f>
        <v>30300</v>
      </c>
      <c r="AE723" s="63">
        <f t="shared" si="256"/>
        <v>0</v>
      </c>
      <c r="AF723" s="63">
        <f t="shared" si="256"/>
        <v>0</v>
      </c>
      <c r="AG723" s="63">
        <f t="shared" si="256"/>
        <v>0</v>
      </c>
      <c r="AH723" s="63">
        <f t="shared" si="256"/>
        <v>0</v>
      </c>
      <c r="AI723" s="63">
        <f t="shared" si="256"/>
        <v>0</v>
      </c>
      <c r="AJ723" s="63">
        <f t="shared" si="256"/>
        <v>0</v>
      </c>
      <c r="AK723" s="63">
        <f t="shared" si="256"/>
        <v>30300</v>
      </c>
      <c r="AL723" s="63">
        <f>SUM(AL724+AL733)</f>
        <v>30300</v>
      </c>
      <c r="AM723" s="63">
        <f>SUM(AM724+AM733)</f>
        <v>0</v>
      </c>
      <c r="AN723" s="63">
        <f>SUM(AN724+AN733)</f>
        <v>0</v>
      </c>
      <c r="AO723" s="66"/>
    </row>
    <row r="724" spans="1:41" s="121" customFormat="1" ht="17.25" customHeight="1" hidden="1">
      <c r="A724" s="117"/>
      <c r="B724" s="182" t="s">
        <v>131</v>
      </c>
      <c r="C724" s="183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9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>
        <f>SUM(AC725+AC728+AC729+AC730+AC731+AC732)</f>
        <v>30300</v>
      </c>
      <c r="AD724" s="118">
        <f aca="true" t="shared" si="257" ref="AD724:AK724">SUM(AD725+AD728+AD729+AD730+AD731+AD732)</f>
        <v>30300</v>
      </c>
      <c r="AE724" s="118">
        <f t="shared" si="257"/>
        <v>0</v>
      </c>
      <c r="AF724" s="118">
        <f t="shared" si="257"/>
        <v>0</v>
      </c>
      <c r="AG724" s="118">
        <f t="shared" si="257"/>
        <v>0</v>
      </c>
      <c r="AH724" s="118">
        <f t="shared" si="257"/>
        <v>0</v>
      </c>
      <c r="AI724" s="118">
        <f t="shared" si="257"/>
        <v>0</v>
      </c>
      <c r="AJ724" s="118">
        <f t="shared" si="257"/>
        <v>0</v>
      </c>
      <c r="AK724" s="118">
        <f t="shared" si="257"/>
        <v>30300</v>
      </c>
      <c r="AL724" s="118">
        <f>SUM(AL725+AL728+AL729+AL730+AL731+AL732)</f>
        <v>30300</v>
      </c>
      <c r="AM724" s="118">
        <f>SUM(AM725+AM728+AM729+AM730+AM731+AM732)</f>
        <v>0</v>
      </c>
      <c r="AN724" s="118">
        <f>SUM(AN725+AN728+AN729+AN730+AN731+AN732)</f>
        <v>0</v>
      </c>
      <c r="AO724" s="120">
        <f>SUM(AK724)</f>
        <v>30300</v>
      </c>
    </row>
    <row r="725" spans="1:41" s="155" customFormat="1" ht="20.25" customHeight="1" hidden="1">
      <c r="A725" s="153"/>
      <c r="B725" s="176" t="s">
        <v>132</v>
      </c>
      <c r="C725" s="184"/>
      <c r="D725" s="154"/>
      <c r="E725" s="154"/>
      <c r="F725" s="154"/>
      <c r="G725" s="154"/>
      <c r="H725" s="154"/>
      <c r="I725" s="154"/>
      <c r="J725" s="154"/>
      <c r="K725" s="154"/>
      <c r="L725" s="154"/>
      <c r="M725" s="154"/>
      <c r="N725" s="154"/>
      <c r="P725" s="154"/>
      <c r="Q725" s="154"/>
      <c r="R725" s="154"/>
      <c r="S725" s="154"/>
      <c r="T725" s="154"/>
      <c r="U725" s="154"/>
      <c r="V725" s="154"/>
      <c r="W725" s="154"/>
      <c r="X725" s="154"/>
      <c r="Y725" s="154"/>
      <c r="Z725" s="154"/>
      <c r="AA725" s="154"/>
      <c r="AB725" s="154"/>
      <c r="AC725" s="154">
        <f>SUM(AC726+AC727)</f>
        <v>0</v>
      </c>
      <c r="AD725" s="154">
        <f aca="true" t="shared" si="258" ref="AD725:AK725">SUM(AD726+AD727)</f>
        <v>0</v>
      </c>
      <c r="AE725" s="154">
        <f t="shared" si="258"/>
        <v>0</v>
      </c>
      <c r="AF725" s="154">
        <f t="shared" si="258"/>
        <v>0</v>
      </c>
      <c r="AG725" s="154">
        <f t="shared" si="258"/>
        <v>0</v>
      </c>
      <c r="AH725" s="154">
        <f t="shared" si="258"/>
        <v>0</v>
      </c>
      <c r="AI725" s="154">
        <f t="shared" si="258"/>
        <v>0</v>
      </c>
      <c r="AJ725" s="154">
        <f t="shared" si="258"/>
        <v>0</v>
      </c>
      <c r="AK725" s="154">
        <f t="shared" si="258"/>
        <v>0</v>
      </c>
      <c r="AL725" s="154">
        <f>SUM(AL726+AL727)</f>
        <v>0</v>
      </c>
      <c r="AM725" s="154">
        <f>SUM(AM726+AM727)</f>
        <v>0</v>
      </c>
      <c r="AN725" s="154">
        <f>SUM(AN726+AN727)</f>
        <v>0</v>
      </c>
      <c r="AO725" s="156"/>
    </row>
    <row r="726" spans="1:42" s="114" customFormat="1" ht="20.25" customHeight="1" hidden="1">
      <c r="A726" s="111"/>
      <c r="B726" s="180" t="s">
        <v>133</v>
      </c>
      <c r="C726" s="181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3"/>
      <c r="P726" s="115"/>
      <c r="Q726" s="115"/>
      <c r="R726" s="115"/>
      <c r="S726" s="115"/>
      <c r="T726" s="115"/>
      <c r="U726" s="112"/>
      <c r="V726" s="112"/>
      <c r="W726" s="112"/>
      <c r="X726" s="112"/>
      <c r="Y726" s="113"/>
      <c r="Z726" s="115"/>
      <c r="AA726" s="115"/>
      <c r="AB726" s="115"/>
      <c r="AC726" s="112"/>
      <c r="AD726" s="112"/>
      <c r="AE726" s="112"/>
      <c r="AF726" s="112"/>
      <c r="AG726" s="112"/>
      <c r="AH726" s="112"/>
      <c r="AI726" s="112"/>
      <c r="AJ726" s="112"/>
      <c r="AK726" s="112">
        <f>SUM(AC726-AI726+AJ726)</f>
        <v>0</v>
      </c>
      <c r="AL726" s="112"/>
      <c r="AM726" s="112"/>
      <c r="AN726" s="112"/>
      <c r="AO726" s="116"/>
      <c r="AP726" s="172">
        <f>SUM(AK726)</f>
        <v>0</v>
      </c>
    </row>
    <row r="727" spans="1:43" s="114" customFormat="1" ht="20.25" customHeight="1" hidden="1">
      <c r="A727" s="111"/>
      <c r="B727" s="180" t="s">
        <v>134</v>
      </c>
      <c r="C727" s="181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3"/>
      <c r="P727" s="115"/>
      <c r="Q727" s="115"/>
      <c r="R727" s="115"/>
      <c r="S727" s="115"/>
      <c r="T727" s="115"/>
      <c r="U727" s="112"/>
      <c r="V727" s="112"/>
      <c r="W727" s="112"/>
      <c r="X727" s="112"/>
      <c r="Y727" s="113"/>
      <c r="Z727" s="115"/>
      <c r="AA727" s="115"/>
      <c r="AB727" s="115"/>
      <c r="AC727" s="112"/>
      <c r="AD727" s="112"/>
      <c r="AE727" s="112"/>
      <c r="AF727" s="112"/>
      <c r="AG727" s="112"/>
      <c r="AH727" s="112"/>
      <c r="AI727" s="112"/>
      <c r="AJ727" s="112"/>
      <c r="AK727" s="112">
        <f>SUM(AC727-AI727+AJ727)</f>
        <v>0</v>
      </c>
      <c r="AL727" s="112"/>
      <c r="AM727" s="112"/>
      <c r="AN727" s="112"/>
      <c r="AO727" s="116"/>
      <c r="AQ727" s="172">
        <f>SUM(AK727)</f>
        <v>0</v>
      </c>
    </row>
    <row r="728" spans="1:44" s="155" customFormat="1" ht="20.25" customHeight="1" hidden="1">
      <c r="A728" s="153"/>
      <c r="B728" s="176" t="s">
        <v>135</v>
      </c>
      <c r="C728" s="177"/>
      <c r="D728" s="154"/>
      <c r="E728" s="154"/>
      <c r="F728" s="154"/>
      <c r="G728" s="154"/>
      <c r="H728" s="154"/>
      <c r="I728" s="154"/>
      <c r="J728" s="154"/>
      <c r="K728" s="154"/>
      <c r="L728" s="154"/>
      <c r="M728" s="154"/>
      <c r="N728" s="154"/>
      <c r="P728" s="154"/>
      <c r="Q728" s="154"/>
      <c r="R728" s="154"/>
      <c r="S728" s="154"/>
      <c r="T728" s="154"/>
      <c r="U728" s="154"/>
      <c r="V728" s="154"/>
      <c r="W728" s="154"/>
      <c r="X728" s="154"/>
      <c r="Y728" s="154"/>
      <c r="Z728" s="154"/>
      <c r="AA728" s="154"/>
      <c r="AB728" s="154"/>
      <c r="AC728" s="154">
        <v>30300</v>
      </c>
      <c r="AD728" s="154">
        <v>30300</v>
      </c>
      <c r="AE728" s="154"/>
      <c r="AF728" s="154"/>
      <c r="AG728" s="154"/>
      <c r="AH728" s="154"/>
      <c r="AI728" s="154"/>
      <c r="AJ728" s="154"/>
      <c r="AK728" s="154">
        <f>SUM(AC728-AI728+AJ728)</f>
        <v>30300</v>
      </c>
      <c r="AL728" s="154">
        <v>30300</v>
      </c>
      <c r="AM728" s="154"/>
      <c r="AN728" s="154"/>
      <c r="AO728" s="156"/>
      <c r="AR728" s="173">
        <f>SUM(AK728)</f>
        <v>30300</v>
      </c>
    </row>
    <row r="729" spans="1:45" s="155" customFormat="1" ht="20.25" customHeight="1" hidden="1">
      <c r="A729" s="153"/>
      <c r="B729" s="176" t="s">
        <v>136</v>
      </c>
      <c r="C729" s="177"/>
      <c r="D729" s="154"/>
      <c r="E729" s="154"/>
      <c r="F729" s="154"/>
      <c r="G729" s="154"/>
      <c r="H729" s="154"/>
      <c r="I729" s="154"/>
      <c r="J729" s="154"/>
      <c r="K729" s="154"/>
      <c r="L729" s="154"/>
      <c r="M729" s="154"/>
      <c r="N729" s="154"/>
      <c r="P729" s="154"/>
      <c r="Q729" s="154"/>
      <c r="R729" s="154"/>
      <c r="S729" s="154"/>
      <c r="T729" s="154"/>
      <c r="U729" s="154"/>
      <c r="V729" s="154"/>
      <c r="W729" s="154"/>
      <c r="X729" s="154"/>
      <c r="Y729" s="154"/>
      <c r="Z729" s="154"/>
      <c r="AA729" s="154"/>
      <c r="AB729" s="154"/>
      <c r="AC729" s="154"/>
      <c r="AD729" s="154"/>
      <c r="AE729" s="154"/>
      <c r="AF729" s="154"/>
      <c r="AG729" s="154"/>
      <c r="AH729" s="154"/>
      <c r="AI729" s="154"/>
      <c r="AJ729" s="154"/>
      <c r="AK729" s="154">
        <f>SUM(AC729-AI729+AJ729)</f>
        <v>0</v>
      </c>
      <c r="AL729" s="154"/>
      <c r="AM729" s="154"/>
      <c r="AN729" s="154"/>
      <c r="AO729" s="156"/>
      <c r="AS729" s="173">
        <f>SUM(AK729)</f>
        <v>0</v>
      </c>
    </row>
    <row r="730" spans="1:46" s="155" customFormat="1" ht="38.25" customHeight="1" hidden="1">
      <c r="A730" s="153"/>
      <c r="B730" s="176" t="s">
        <v>137</v>
      </c>
      <c r="C730" s="177"/>
      <c r="D730" s="154"/>
      <c r="E730" s="154"/>
      <c r="F730" s="154"/>
      <c r="G730" s="154"/>
      <c r="H730" s="154"/>
      <c r="I730" s="154"/>
      <c r="J730" s="154"/>
      <c r="K730" s="154"/>
      <c r="L730" s="154"/>
      <c r="M730" s="154"/>
      <c r="N730" s="154"/>
      <c r="P730" s="154"/>
      <c r="Q730" s="154"/>
      <c r="R730" s="154"/>
      <c r="S730" s="154"/>
      <c r="T730" s="154"/>
      <c r="U730" s="154"/>
      <c r="V730" s="154"/>
      <c r="W730" s="154"/>
      <c r="X730" s="154"/>
      <c r="Y730" s="154"/>
      <c r="Z730" s="154"/>
      <c r="AA730" s="154"/>
      <c r="AB730" s="154"/>
      <c r="AC730" s="154"/>
      <c r="AD730" s="154"/>
      <c r="AE730" s="154"/>
      <c r="AF730" s="154"/>
      <c r="AG730" s="154"/>
      <c r="AH730" s="154"/>
      <c r="AI730" s="154"/>
      <c r="AJ730" s="154"/>
      <c r="AK730" s="154">
        <f>SUM(AC730-AI730+AJ730)</f>
        <v>0</v>
      </c>
      <c r="AL730" s="154"/>
      <c r="AM730" s="154"/>
      <c r="AN730" s="154"/>
      <c r="AO730" s="156"/>
      <c r="AT730" s="173">
        <f>SUM(AK730)</f>
        <v>0</v>
      </c>
    </row>
    <row r="731" spans="1:47" s="155" customFormat="1" ht="20.25" customHeight="1" hidden="1">
      <c r="A731" s="153"/>
      <c r="B731" s="176" t="s">
        <v>138</v>
      </c>
      <c r="C731" s="177"/>
      <c r="D731" s="154"/>
      <c r="E731" s="154"/>
      <c r="F731" s="154"/>
      <c r="G731" s="154"/>
      <c r="H731" s="154"/>
      <c r="I731" s="154"/>
      <c r="J731" s="154"/>
      <c r="K731" s="154"/>
      <c r="L731" s="154"/>
      <c r="M731" s="154"/>
      <c r="N731" s="154"/>
      <c r="P731" s="154"/>
      <c r="Q731" s="154"/>
      <c r="R731" s="154"/>
      <c r="S731" s="154"/>
      <c r="T731" s="154"/>
      <c r="U731" s="154"/>
      <c r="V731" s="154"/>
      <c r="W731" s="154"/>
      <c r="X731" s="154"/>
      <c r="Y731" s="154"/>
      <c r="Z731" s="154"/>
      <c r="AA731" s="154"/>
      <c r="AB731" s="154"/>
      <c r="AC731" s="154"/>
      <c r="AD731" s="154"/>
      <c r="AE731" s="154"/>
      <c r="AF731" s="154"/>
      <c r="AG731" s="154"/>
      <c r="AH731" s="154"/>
      <c r="AI731" s="154"/>
      <c r="AJ731" s="154"/>
      <c r="AK731" s="154">
        <f>SUM(AC731-AI731+AJ731)</f>
        <v>0</v>
      </c>
      <c r="AL731" s="154"/>
      <c r="AM731" s="154"/>
      <c r="AN731" s="154"/>
      <c r="AO731" s="156"/>
      <c r="AU731" s="173">
        <f>SUM(AK731)</f>
        <v>0</v>
      </c>
    </row>
    <row r="732" spans="1:48" s="155" customFormat="1" ht="20.25" customHeight="1" hidden="1">
      <c r="A732" s="153"/>
      <c r="B732" s="176" t="s">
        <v>139</v>
      </c>
      <c r="C732" s="177"/>
      <c r="D732" s="154"/>
      <c r="E732" s="154"/>
      <c r="F732" s="154"/>
      <c r="G732" s="154"/>
      <c r="H732" s="154"/>
      <c r="I732" s="154"/>
      <c r="J732" s="154"/>
      <c r="K732" s="154"/>
      <c r="L732" s="154"/>
      <c r="M732" s="154"/>
      <c r="N732" s="154"/>
      <c r="P732" s="154"/>
      <c r="Q732" s="154"/>
      <c r="R732" s="154"/>
      <c r="S732" s="154"/>
      <c r="T732" s="154"/>
      <c r="U732" s="154"/>
      <c r="V732" s="154"/>
      <c r="W732" s="154"/>
      <c r="X732" s="154"/>
      <c r="Y732" s="154"/>
      <c r="Z732" s="154"/>
      <c r="AA732" s="154"/>
      <c r="AB732" s="154"/>
      <c r="AC732" s="154"/>
      <c r="AD732" s="154"/>
      <c r="AE732" s="154"/>
      <c r="AF732" s="154"/>
      <c r="AG732" s="154"/>
      <c r="AH732" s="154"/>
      <c r="AI732" s="154"/>
      <c r="AJ732" s="154"/>
      <c r="AK732" s="154">
        <f>SUM(AC732-AI732+AJ732)</f>
        <v>0</v>
      </c>
      <c r="AL732" s="154"/>
      <c r="AM732" s="154"/>
      <c r="AN732" s="154"/>
      <c r="AO732" s="156"/>
      <c r="AV732" s="173">
        <f>SUM(AK732)</f>
        <v>0</v>
      </c>
    </row>
    <row r="733" spans="1:49" s="151" customFormat="1" ht="20.25" customHeight="1" hidden="1">
      <c r="A733" s="149"/>
      <c r="B733" s="178" t="s">
        <v>140</v>
      </c>
      <c r="C733" s="179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0">
        <f>SUM(AC734+AC736)</f>
        <v>0</v>
      </c>
      <c r="AD733" s="150">
        <f aca="true" t="shared" si="259" ref="AD733:AK733">SUM(AD734+AD736)</f>
        <v>0</v>
      </c>
      <c r="AE733" s="150">
        <f t="shared" si="259"/>
        <v>0</v>
      </c>
      <c r="AF733" s="150">
        <f t="shared" si="259"/>
        <v>0</v>
      </c>
      <c r="AG733" s="150">
        <f t="shared" si="259"/>
        <v>0</v>
      </c>
      <c r="AH733" s="150">
        <f t="shared" si="259"/>
        <v>0</v>
      </c>
      <c r="AI733" s="150">
        <f t="shared" si="259"/>
        <v>0</v>
      </c>
      <c r="AJ733" s="150">
        <f t="shared" si="259"/>
        <v>0</v>
      </c>
      <c r="AK733" s="150">
        <f t="shared" si="259"/>
        <v>0</v>
      </c>
      <c r="AL733" s="150">
        <f>SUM(AL734+AL736)</f>
        <v>0</v>
      </c>
      <c r="AM733" s="150">
        <f>SUM(AM734+AM736)</f>
        <v>0</v>
      </c>
      <c r="AN733" s="150">
        <f>SUM(AN734+AN736)</f>
        <v>0</v>
      </c>
      <c r="AO733" s="152"/>
      <c r="AW733" s="174">
        <f>SUM(AK733)</f>
        <v>0</v>
      </c>
    </row>
    <row r="734" spans="1:50" s="155" customFormat="1" ht="20.25" customHeight="1" hidden="1">
      <c r="A734" s="153"/>
      <c r="B734" s="176" t="s">
        <v>141</v>
      </c>
      <c r="C734" s="177"/>
      <c r="D734" s="154"/>
      <c r="E734" s="154"/>
      <c r="F734" s="154"/>
      <c r="G734" s="154"/>
      <c r="H734" s="154"/>
      <c r="I734" s="154"/>
      <c r="J734" s="154"/>
      <c r="K734" s="154"/>
      <c r="L734" s="154"/>
      <c r="M734" s="154"/>
      <c r="N734" s="154"/>
      <c r="P734" s="154"/>
      <c r="Q734" s="154"/>
      <c r="R734" s="154"/>
      <c r="S734" s="154"/>
      <c r="T734" s="154"/>
      <c r="U734" s="154"/>
      <c r="V734" s="154"/>
      <c r="W734" s="154"/>
      <c r="X734" s="154"/>
      <c r="Y734" s="154"/>
      <c r="Z734" s="154"/>
      <c r="AA734" s="154"/>
      <c r="AB734" s="154"/>
      <c r="AC734" s="154"/>
      <c r="AD734" s="154"/>
      <c r="AE734" s="154"/>
      <c r="AF734" s="154"/>
      <c r="AG734" s="154"/>
      <c r="AH734" s="154"/>
      <c r="AI734" s="154"/>
      <c r="AJ734" s="154"/>
      <c r="AK734" s="154">
        <f>SUM(AC734-AI734+AJ734)</f>
        <v>0</v>
      </c>
      <c r="AL734" s="154"/>
      <c r="AM734" s="154"/>
      <c r="AN734" s="154"/>
      <c r="AO734" s="156"/>
      <c r="AX734" s="173">
        <f>SUM(AK734)</f>
        <v>0</v>
      </c>
    </row>
    <row r="735" spans="1:51" s="114" customFormat="1" ht="48.75" customHeight="1" hidden="1">
      <c r="A735" s="111"/>
      <c r="B735" s="180" t="s">
        <v>142</v>
      </c>
      <c r="C735" s="181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3"/>
      <c r="P735" s="115"/>
      <c r="Q735" s="115"/>
      <c r="R735" s="115"/>
      <c r="S735" s="115"/>
      <c r="T735" s="115"/>
      <c r="U735" s="112"/>
      <c r="V735" s="112"/>
      <c r="W735" s="112"/>
      <c r="X735" s="112"/>
      <c r="Y735" s="113"/>
      <c r="Z735" s="115"/>
      <c r="AA735" s="115"/>
      <c r="AB735" s="115"/>
      <c r="AC735" s="112"/>
      <c r="AD735" s="112"/>
      <c r="AE735" s="112"/>
      <c r="AF735" s="112"/>
      <c r="AG735" s="112"/>
      <c r="AH735" s="112"/>
      <c r="AI735" s="112"/>
      <c r="AJ735" s="112"/>
      <c r="AK735" s="112">
        <f>SUM(AC735-AI735+AJ735)</f>
        <v>0</v>
      </c>
      <c r="AL735" s="112"/>
      <c r="AM735" s="112"/>
      <c r="AN735" s="112"/>
      <c r="AO735" s="116"/>
      <c r="AY735" s="172">
        <f>SUM(AK735)</f>
        <v>0</v>
      </c>
    </row>
    <row r="736" spans="1:41" s="155" customFormat="1" ht="48.75" customHeight="1" hidden="1">
      <c r="A736" s="153"/>
      <c r="B736" s="176" t="s">
        <v>143</v>
      </c>
      <c r="C736" s="177"/>
      <c r="D736" s="154"/>
      <c r="E736" s="154"/>
      <c r="F736" s="154"/>
      <c r="G736" s="154"/>
      <c r="H736" s="154"/>
      <c r="I736" s="154"/>
      <c r="J736" s="154"/>
      <c r="K736" s="154"/>
      <c r="L736" s="154"/>
      <c r="M736" s="154"/>
      <c r="N736" s="154"/>
      <c r="P736" s="154"/>
      <c r="Q736" s="154"/>
      <c r="R736" s="154"/>
      <c r="S736" s="154"/>
      <c r="T736" s="154"/>
      <c r="U736" s="154"/>
      <c r="V736" s="154"/>
      <c r="W736" s="154"/>
      <c r="X736" s="154"/>
      <c r="Y736" s="154"/>
      <c r="Z736" s="154"/>
      <c r="AA736" s="154"/>
      <c r="AB736" s="154"/>
      <c r="AC736" s="154"/>
      <c r="AD736" s="154"/>
      <c r="AE736" s="154"/>
      <c r="AF736" s="154"/>
      <c r="AG736" s="154"/>
      <c r="AH736" s="154"/>
      <c r="AI736" s="154"/>
      <c r="AJ736" s="154"/>
      <c r="AK736" s="154">
        <f>SUM(AC736-AI736+AJ736)</f>
        <v>0</v>
      </c>
      <c r="AL736" s="154"/>
      <c r="AM736" s="154"/>
      <c r="AN736" s="154"/>
      <c r="AO736" s="156"/>
    </row>
    <row r="737" spans="1:41" s="96" customFormat="1" ht="23.25" customHeight="1" hidden="1">
      <c r="A737" s="61"/>
      <c r="B737" s="139" t="s">
        <v>153</v>
      </c>
      <c r="C737" s="142" t="s">
        <v>2</v>
      </c>
      <c r="D737" s="135">
        <f>SUM(D738:D750)</f>
        <v>0</v>
      </c>
      <c r="E737" s="135">
        <f>SUM(E738:E750)</f>
        <v>0</v>
      </c>
      <c r="F737" s="135">
        <f>SUM(F738:F750)</f>
        <v>0</v>
      </c>
      <c r="G737" s="135">
        <f>SUM(G738:G750)</f>
        <v>0</v>
      </c>
      <c r="H737" s="135">
        <f>SUM(H738:H750)</f>
        <v>0</v>
      </c>
      <c r="I737" s="135"/>
      <c r="J737" s="135"/>
      <c r="K737" s="135"/>
      <c r="L737" s="135"/>
      <c r="M737" s="135"/>
      <c r="N737" s="135">
        <f>SUM(N738:N750)</f>
        <v>0</v>
      </c>
      <c r="O737" s="135">
        <f>SUM(O738:O750)</f>
        <v>0</v>
      </c>
      <c r="P737" s="135">
        <f>SUM(P738:P750)</f>
        <v>0</v>
      </c>
      <c r="Q737" s="135"/>
      <c r="R737" s="135"/>
      <c r="S737" s="135">
        <f aca="true" t="shared" si="260" ref="S737:AB737">SUM(S738:S750)</f>
        <v>0</v>
      </c>
      <c r="T737" s="135">
        <f t="shared" si="260"/>
        <v>0</v>
      </c>
      <c r="U737" s="135">
        <f t="shared" si="260"/>
        <v>0</v>
      </c>
      <c r="V737" s="135">
        <f t="shared" si="260"/>
        <v>0</v>
      </c>
      <c r="W737" s="135">
        <f t="shared" si="260"/>
        <v>0</v>
      </c>
      <c r="X737" s="135">
        <f t="shared" si="260"/>
        <v>0</v>
      </c>
      <c r="Y737" s="109">
        <f t="shared" si="260"/>
        <v>0</v>
      </c>
      <c r="Z737" s="110">
        <f t="shared" si="260"/>
        <v>0</v>
      </c>
      <c r="AA737" s="135">
        <f t="shared" si="260"/>
        <v>0</v>
      </c>
      <c r="AB737" s="135">
        <f t="shared" si="260"/>
        <v>0</v>
      </c>
      <c r="AC737" s="135">
        <f>SUM(AC738+AC747)</f>
        <v>80415</v>
      </c>
      <c r="AD737" s="135">
        <f aca="true" t="shared" si="261" ref="AD737:AK737">SUM(AD738+AD747)</f>
        <v>80415</v>
      </c>
      <c r="AE737" s="135">
        <f t="shared" si="261"/>
        <v>0</v>
      </c>
      <c r="AF737" s="135">
        <f t="shared" si="261"/>
        <v>0</v>
      </c>
      <c r="AG737" s="135">
        <f t="shared" si="261"/>
        <v>0</v>
      </c>
      <c r="AH737" s="135">
        <f t="shared" si="261"/>
        <v>0</v>
      </c>
      <c r="AI737" s="135">
        <f t="shared" si="261"/>
        <v>0</v>
      </c>
      <c r="AJ737" s="135">
        <f t="shared" si="261"/>
        <v>0</v>
      </c>
      <c r="AK737" s="135">
        <f t="shared" si="261"/>
        <v>80415</v>
      </c>
      <c r="AL737" s="135">
        <f>SUM(AL738+AL747)</f>
        <v>80415</v>
      </c>
      <c r="AM737" s="135">
        <f>SUM(AM738+AM747)</f>
        <v>0</v>
      </c>
      <c r="AN737" s="135">
        <f>SUM(AN738+AN747)</f>
        <v>0</v>
      </c>
      <c r="AO737" s="66"/>
    </row>
    <row r="738" spans="1:41" s="121" customFormat="1" ht="17.25" customHeight="1" hidden="1">
      <c r="A738" s="117"/>
      <c r="B738" s="182" t="s">
        <v>131</v>
      </c>
      <c r="C738" s="183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9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>
        <f>SUM(AC739+AC742+AC743+AC744+AC745+AC746)</f>
        <v>80415</v>
      </c>
      <c r="AD738" s="118">
        <f aca="true" t="shared" si="262" ref="AD738:AK738">SUM(AD739+AD742+AD743+AD744+AD745+AD746)</f>
        <v>80415</v>
      </c>
      <c r="AE738" s="118">
        <f t="shared" si="262"/>
        <v>0</v>
      </c>
      <c r="AF738" s="118">
        <f t="shared" si="262"/>
        <v>0</v>
      </c>
      <c r="AG738" s="118">
        <f t="shared" si="262"/>
        <v>0</v>
      </c>
      <c r="AH738" s="118">
        <f t="shared" si="262"/>
        <v>0</v>
      </c>
      <c r="AI738" s="118">
        <f t="shared" si="262"/>
        <v>0</v>
      </c>
      <c r="AJ738" s="118">
        <f t="shared" si="262"/>
        <v>0</v>
      </c>
      <c r="AK738" s="118">
        <f t="shared" si="262"/>
        <v>80415</v>
      </c>
      <c r="AL738" s="118">
        <f>SUM(AL739+AL742+AL743+AL744+AL745+AL746)</f>
        <v>80415</v>
      </c>
      <c r="AM738" s="118">
        <f>SUM(AM739+AM742+AM743+AM744+AM745+AM746)</f>
        <v>0</v>
      </c>
      <c r="AN738" s="118">
        <f>SUM(AN739+AN742+AN743+AN744+AN745+AN746)</f>
        <v>0</v>
      </c>
      <c r="AO738" s="120">
        <f>SUM(AK738)</f>
        <v>80415</v>
      </c>
    </row>
    <row r="739" spans="1:41" s="155" customFormat="1" ht="20.25" customHeight="1" hidden="1">
      <c r="A739" s="153"/>
      <c r="B739" s="176" t="s">
        <v>132</v>
      </c>
      <c r="C739" s="184"/>
      <c r="D739" s="154"/>
      <c r="E739" s="154"/>
      <c r="F739" s="154"/>
      <c r="G739" s="154"/>
      <c r="H739" s="154"/>
      <c r="I739" s="154"/>
      <c r="J739" s="154"/>
      <c r="K739" s="154"/>
      <c r="L739" s="154"/>
      <c r="M739" s="154"/>
      <c r="N739" s="154"/>
      <c r="P739" s="154"/>
      <c r="Q739" s="154"/>
      <c r="R739" s="154"/>
      <c r="S739" s="154"/>
      <c r="T739" s="154"/>
      <c r="U739" s="154"/>
      <c r="V739" s="154"/>
      <c r="W739" s="154"/>
      <c r="X739" s="154"/>
      <c r="Y739" s="154"/>
      <c r="Z739" s="154"/>
      <c r="AA739" s="154"/>
      <c r="AB739" s="154"/>
      <c r="AC739" s="154">
        <f>SUM(AC740+AC741)</f>
        <v>39165</v>
      </c>
      <c r="AD739" s="154">
        <f aca="true" t="shared" si="263" ref="AD739:AK739">SUM(AD740+AD741)</f>
        <v>39165</v>
      </c>
      <c r="AE739" s="154">
        <f t="shared" si="263"/>
        <v>0</v>
      </c>
      <c r="AF739" s="154">
        <f t="shared" si="263"/>
        <v>0</v>
      </c>
      <c r="AG739" s="154">
        <f t="shared" si="263"/>
        <v>0</v>
      </c>
      <c r="AH739" s="154">
        <f t="shared" si="263"/>
        <v>0</v>
      </c>
      <c r="AI739" s="154">
        <f t="shared" si="263"/>
        <v>0</v>
      </c>
      <c r="AJ739" s="154">
        <f t="shared" si="263"/>
        <v>0</v>
      </c>
      <c r="AK739" s="154">
        <f t="shared" si="263"/>
        <v>39165</v>
      </c>
      <c r="AL739" s="154">
        <f>SUM(AL740+AL741)</f>
        <v>39165</v>
      </c>
      <c r="AM739" s="154">
        <f>SUM(AM740+AM741)</f>
        <v>0</v>
      </c>
      <c r="AN739" s="154">
        <f>SUM(AN740+AN741)</f>
        <v>0</v>
      </c>
      <c r="AO739" s="156"/>
    </row>
    <row r="740" spans="1:42" s="114" customFormat="1" ht="20.25" customHeight="1" hidden="1">
      <c r="A740" s="111"/>
      <c r="B740" s="180" t="s">
        <v>133</v>
      </c>
      <c r="C740" s="181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3"/>
      <c r="P740" s="115"/>
      <c r="Q740" s="115"/>
      <c r="R740" s="115"/>
      <c r="S740" s="115"/>
      <c r="T740" s="115"/>
      <c r="U740" s="112"/>
      <c r="V740" s="112"/>
      <c r="W740" s="112"/>
      <c r="X740" s="112"/>
      <c r="Y740" s="113"/>
      <c r="Z740" s="115"/>
      <c r="AA740" s="115"/>
      <c r="AB740" s="115"/>
      <c r="AC740" s="112"/>
      <c r="AD740" s="112"/>
      <c r="AE740" s="112"/>
      <c r="AF740" s="112"/>
      <c r="AG740" s="112"/>
      <c r="AH740" s="112"/>
      <c r="AI740" s="112"/>
      <c r="AJ740" s="112"/>
      <c r="AK740" s="112">
        <f>SUM(AC740-AI740+AJ740)</f>
        <v>0</v>
      </c>
      <c r="AL740" s="112"/>
      <c r="AM740" s="112"/>
      <c r="AN740" s="112"/>
      <c r="AO740" s="116"/>
      <c r="AP740" s="172">
        <f>SUM(AK740)</f>
        <v>0</v>
      </c>
    </row>
    <row r="741" spans="1:43" s="114" customFormat="1" ht="20.25" customHeight="1" hidden="1">
      <c r="A741" s="111"/>
      <c r="B741" s="180" t="s">
        <v>134</v>
      </c>
      <c r="C741" s="181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3"/>
      <c r="P741" s="115"/>
      <c r="Q741" s="115"/>
      <c r="R741" s="115"/>
      <c r="S741" s="115"/>
      <c r="T741" s="115"/>
      <c r="U741" s="112"/>
      <c r="V741" s="112"/>
      <c r="W741" s="112"/>
      <c r="X741" s="112"/>
      <c r="Y741" s="113"/>
      <c r="Z741" s="115"/>
      <c r="AA741" s="115"/>
      <c r="AB741" s="115"/>
      <c r="AC741" s="112">
        <v>39165</v>
      </c>
      <c r="AD741" s="112">
        <v>39165</v>
      </c>
      <c r="AE741" s="112"/>
      <c r="AF741" s="112"/>
      <c r="AG741" s="112"/>
      <c r="AH741" s="112"/>
      <c r="AI741" s="112"/>
      <c r="AJ741" s="112"/>
      <c r="AK741" s="112">
        <f>SUM(AC741-AI741+AJ741)</f>
        <v>39165</v>
      </c>
      <c r="AL741" s="112">
        <v>39165</v>
      </c>
      <c r="AM741" s="112"/>
      <c r="AN741" s="112"/>
      <c r="AO741" s="116"/>
      <c r="AQ741" s="172">
        <f>SUM(AK741)</f>
        <v>39165</v>
      </c>
    </row>
    <row r="742" spans="1:44" s="155" customFormat="1" ht="20.25" customHeight="1" hidden="1">
      <c r="A742" s="153"/>
      <c r="B742" s="176" t="s">
        <v>135</v>
      </c>
      <c r="C742" s="177"/>
      <c r="D742" s="154"/>
      <c r="E742" s="154"/>
      <c r="F742" s="154"/>
      <c r="G742" s="154"/>
      <c r="H742" s="154"/>
      <c r="I742" s="154"/>
      <c r="J742" s="154"/>
      <c r="K742" s="154"/>
      <c r="L742" s="154"/>
      <c r="M742" s="154"/>
      <c r="N742" s="154"/>
      <c r="P742" s="154"/>
      <c r="Q742" s="154"/>
      <c r="R742" s="154"/>
      <c r="S742" s="154"/>
      <c r="T742" s="154"/>
      <c r="U742" s="154"/>
      <c r="V742" s="154"/>
      <c r="W742" s="154"/>
      <c r="X742" s="154"/>
      <c r="Y742" s="154"/>
      <c r="Z742" s="154"/>
      <c r="AA742" s="154"/>
      <c r="AB742" s="154"/>
      <c r="AC742" s="154">
        <v>41250</v>
      </c>
      <c r="AD742" s="154">
        <v>41250</v>
      </c>
      <c r="AE742" s="154"/>
      <c r="AF742" s="154"/>
      <c r="AG742" s="154"/>
      <c r="AH742" s="154"/>
      <c r="AI742" s="154"/>
      <c r="AJ742" s="154"/>
      <c r="AK742" s="154">
        <f>SUM(AC742-AI742+AJ742)</f>
        <v>41250</v>
      </c>
      <c r="AL742" s="154">
        <v>41250</v>
      </c>
      <c r="AM742" s="154"/>
      <c r="AN742" s="154"/>
      <c r="AO742" s="156"/>
      <c r="AR742" s="173">
        <f>SUM(AK742)</f>
        <v>41250</v>
      </c>
    </row>
    <row r="743" spans="1:45" s="155" customFormat="1" ht="20.25" customHeight="1" hidden="1">
      <c r="A743" s="153"/>
      <c r="B743" s="176" t="s">
        <v>136</v>
      </c>
      <c r="C743" s="177"/>
      <c r="D743" s="154"/>
      <c r="E743" s="154"/>
      <c r="F743" s="154"/>
      <c r="G743" s="154"/>
      <c r="H743" s="154"/>
      <c r="I743" s="154"/>
      <c r="J743" s="154"/>
      <c r="K743" s="154"/>
      <c r="L743" s="154"/>
      <c r="M743" s="154"/>
      <c r="N743" s="154"/>
      <c r="P743" s="154"/>
      <c r="Q743" s="154"/>
      <c r="R743" s="154"/>
      <c r="S743" s="154"/>
      <c r="T743" s="154"/>
      <c r="U743" s="154"/>
      <c r="V743" s="154"/>
      <c r="W743" s="154"/>
      <c r="X743" s="154"/>
      <c r="Y743" s="154"/>
      <c r="Z743" s="154"/>
      <c r="AA743" s="154"/>
      <c r="AB743" s="154"/>
      <c r="AC743" s="154"/>
      <c r="AD743" s="154"/>
      <c r="AE743" s="154"/>
      <c r="AF743" s="154"/>
      <c r="AG743" s="154"/>
      <c r="AH743" s="154"/>
      <c r="AI743" s="154"/>
      <c r="AJ743" s="154"/>
      <c r="AK743" s="154">
        <f>SUM(AC743-AI743+AJ743)</f>
        <v>0</v>
      </c>
      <c r="AL743" s="154"/>
      <c r="AM743" s="154"/>
      <c r="AN743" s="154"/>
      <c r="AO743" s="156"/>
      <c r="AS743" s="173">
        <f>SUM(AK743)</f>
        <v>0</v>
      </c>
    </row>
    <row r="744" spans="1:46" s="155" customFormat="1" ht="38.25" customHeight="1" hidden="1">
      <c r="A744" s="153"/>
      <c r="B744" s="176" t="s">
        <v>137</v>
      </c>
      <c r="C744" s="177"/>
      <c r="D744" s="154"/>
      <c r="E744" s="154"/>
      <c r="F744" s="154"/>
      <c r="G744" s="154"/>
      <c r="H744" s="154"/>
      <c r="I744" s="154"/>
      <c r="J744" s="154"/>
      <c r="K744" s="154"/>
      <c r="L744" s="154"/>
      <c r="M744" s="154"/>
      <c r="N744" s="154"/>
      <c r="P744" s="154"/>
      <c r="Q744" s="154"/>
      <c r="R744" s="154"/>
      <c r="S744" s="154"/>
      <c r="T744" s="154"/>
      <c r="U744" s="154"/>
      <c r="V744" s="154"/>
      <c r="W744" s="154"/>
      <c r="X744" s="154"/>
      <c r="Y744" s="154"/>
      <c r="Z744" s="154"/>
      <c r="AA744" s="154"/>
      <c r="AB744" s="154"/>
      <c r="AC744" s="154"/>
      <c r="AD744" s="154"/>
      <c r="AE744" s="154"/>
      <c r="AF744" s="154"/>
      <c r="AG744" s="154"/>
      <c r="AH744" s="154"/>
      <c r="AI744" s="154"/>
      <c r="AJ744" s="154"/>
      <c r="AK744" s="154">
        <f>SUM(AC744-AI744+AJ744)</f>
        <v>0</v>
      </c>
      <c r="AL744" s="154"/>
      <c r="AM744" s="154"/>
      <c r="AN744" s="154"/>
      <c r="AO744" s="156"/>
      <c r="AT744" s="173">
        <f>SUM(AK744)</f>
        <v>0</v>
      </c>
    </row>
    <row r="745" spans="1:47" s="155" customFormat="1" ht="20.25" customHeight="1" hidden="1">
      <c r="A745" s="153"/>
      <c r="B745" s="176" t="s">
        <v>138</v>
      </c>
      <c r="C745" s="177"/>
      <c r="D745" s="154"/>
      <c r="E745" s="154"/>
      <c r="F745" s="154"/>
      <c r="G745" s="154"/>
      <c r="H745" s="154"/>
      <c r="I745" s="154"/>
      <c r="J745" s="154"/>
      <c r="K745" s="154"/>
      <c r="L745" s="154"/>
      <c r="M745" s="154"/>
      <c r="N745" s="154"/>
      <c r="P745" s="154"/>
      <c r="Q745" s="154"/>
      <c r="R745" s="154"/>
      <c r="S745" s="154"/>
      <c r="T745" s="154"/>
      <c r="U745" s="154"/>
      <c r="V745" s="154"/>
      <c r="W745" s="154"/>
      <c r="X745" s="154"/>
      <c r="Y745" s="154"/>
      <c r="Z745" s="154"/>
      <c r="AA745" s="154"/>
      <c r="AB745" s="154"/>
      <c r="AC745" s="154"/>
      <c r="AD745" s="154"/>
      <c r="AE745" s="154"/>
      <c r="AF745" s="154"/>
      <c r="AG745" s="154"/>
      <c r="AH745" s="154"/>
      <c r="AI745" s="154"/>
      <c r="AJ745" s="154"/>
      <c r="AK745" s="154">
        <f>SUM(AC745-AI745+AJ745)</f>
        <v>0</v>
      </c>
      <c r="AL745" s="154"/>
      <c r="AM745" s="154"/>
      <c r="AN745" s="154"/>
      <c r="AO745" s="156"/>
      <c r="AU745" s="173">
        <f>SUM(AK745)</f>
        <v>0</v>
      </c>
    </row>
    <row r="746" spans="1:48" s="155" customFormat="1" ht="20.25" customHeight="1" hidden="1">
      <c r="A746" s="153"/>
      <c r="B746" s="176" t="s">
        <v>139</v>
      </c>
      <c r="C746" s="177"/>
      <c r="D746" s="154"/>
      <c r="E746" s="154"/>
      <c r="F746" s="154"/>
      <c r="G746" s="154"/>
      <c r="H746" s="154"/>
      <c r="I746" s="154"/>
      <c r="J746" s="154"/>
      <c r="K746" s="154"/>
      <c r="L746" s="154"/>
      <c r="M746" s="154"/>
      <c r="N746" s="154"/>
      <c r="P746" s="154"/>
      <c r="Q746" s="154"/>
      <c r="R746" s="154"/>
      <c r="S746" s="154"/>
      <c r="T746" s="154"/>
      <c r="U746" s="154"/>
      <c r="V746" s="154"/>
      <c r="W746" s="154"/>
      <c r="X746" s="154"/>
      <c r="Y746" s="154"/>
      <c r="Z746" s="154"/>
      <c r="AA746" s="154"/>
      <c r="AB746" s="154"/>
      <c r="AC746" s="154"/>
      <c r="AD746" s="154"/>
      <c r="AE746" s="154"/>
      <c r="AF746" s="154"/>
      <c r="AG746" s="154"/>
      <c r="AH746" s="154"/>
      <c r="AI746" s="154"/>
      <c r="AJ746" s="154"/>
      <c r="AK746" s="154">
        <f>SUM(AC746-AI746+AJ746)</f>
        <v>0</v>
      </c>
      <c r="AL746" s="154"/>
      <c r="AM746" s="154"/>
      <c r="AN746" s="154"/>
      <c r="AO746" s="156"/>
      <c r="AV746" s="173">
        <f>SUM(AK746)</f>
        <v>0</v>
      </c>
    </row>
    <row r="747" spans="1:49" s="151" customFormat="1" ht="20.25" customHeight="1" hidden="1">
      <c r="A747" s="149"/>
      <c r="B747" s="178" t="s">
        <v>140</v>
      </c>
      <c r="C747" s="179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0">
        <f>SUM(AC748+AC750)</f>
        <v>0</v>
      </c>
      <c r="AD747" s="150">
        <f aca="true" t="shared" si="264" ref="AD747:AK747">SUM(AD748+AD750)</f>
        <v>0</v>
      </c>
      <c r="AE747" s="150">
        <f t="shared" si="264"/>
        <v>0</v>
      </c>
      <c r="AF747" s="150">
        <f t="shared" si="264"/>
        <v>0</v>
      </c>
      <c r="AG747" s="150">
        <f t="shared" si="264"/>
        <v>0</v>
      </c>
      <c r="AH747" s="150">
        <f t="shared" si="264"/>
        <v>0</v>
      </c>
      <c r="AI747" s="150">
        <f t="shared" si="264"/>
        <v>0</v>
      </c>
      <c r="AJ747" s="150">
        <f t="shared" si="264"/>
        <v>0</v>
      </c>
      <c r="AK747" s="150">
        <f t="shared" si="264"/>
        <v>0</v>
      </c>
      <c r="AL747" s="150">
        <f>SUM(AL748+AL750)</f>
        <v>0</v>
      </c>
      <c r="AM747" s="150">
        <f>SUM(AM748+AM750)</f>
        <v>0</v>
      </c>
      <c r="AN747" s="150">
        <f>SUM(AN748+AN750)</f>
        <v>0</v>
      </c>
      <c r="AO747" s="152"/>
      <c r="AW747" s="174">
        <f>SUM(AK747)</f>
        <v>0</v>
      </c>
    </row>
    <row r="748" spans="1:50" s="155" customFormat="1" ht="20.25" customHeight="1" hidden="1">
      <c r="A748" s="153"/>
      <c r="B748" s="176" t="s">
        <v>141</v>
      </c>
      <c r="C748" s="177"/>
      <c r="D748" s="154"/>
      <c r="E748" s="154"/>
      <c r="F748" s="154"/>
      <c r="G748" s="154"/>
      <c r="H748" s="154"/>
      <c r="I748" s="154"/>
      <c r="J748" s="154"/>
      <c r="K748" s="154"/>
      <c r="L748" s="154"/>
      <c r="M748" s="154"/>
      <c r="N748" s="154"/>
      <c r="P748" s="154"/>
      <c r="Q748" s="154"/>
      <c r="R748" s="154"/>
      <c r="S748" s="154"/>
      <c r="T748" s="154"/>
      <c r="U748" s="154"/>
      <c r="V748" s="154"/>
      <c r="W748" s="154"/>
      <c r="X748" s="154"/>
      <c r="Y748" s="154"/>
      <c r="Z748" s="154"/>
      <c r="AA748" s="154"/>
      <c r="AB748" s="154"/>
      <c r="AC748" s="154"/>
      <c r="AD748" s="154"/>
      <c r="AE748" s="154"/>
      <c r="AF748" s="154"/>
      <c r="AG748" s="154"/>
      <c r="AH748" s="154"/>
      <c r="AI748" s="154"/>
      <c r="AJ748" s="154"/>
      <c r="AK748" s="154">
        <f>SUM(AC748-AI748+AJ748)</f>
        <v>0</v>
      </c>
      <c r="AL748" s="154"/>
      <c r="AM748" s="154"/>
      <c r="AN748" s="154"/>
      <c r="AO748" s="156"/>
      <c r="AX748" s="173">
        <f>SUM(AK748)</f>
        <v>0</v>
      </c>
    </row>
    <row r="749" spans="1:51" s="114" customFormat="1" ht="48.75" customHeight="1" hidden="1">
      <c r="A749" s="111"/>
      <c r="B749" s="180" t="s">
        <v>142</v>
      </c>
      <c r="C749" s="181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3"/>
      <c r="P749" s="115"/>
      <c r="Q749" s="115"/>
      <c r="R749" s="115"/>
      <c r="S749" s="115"/>
      <c r="T749" s="115"/>
      <c r="U749" s="112"/>
      <c r="V749" s="112"/>
      <c r="W749" s="112"/>
      <c r="X749" s="112"/>
      <c r="Y749" s="113"/>
      <c r="Z749" s="115"/>
      <c r="AA749" s="115"/>
      <c r="AB749" s="115"/>
      <c r="AC749" s="112"/>
      <c r="AD749" s="112"/>
      <c r="AE749" s="112"/>
      <c r="AF749" s="112"/>
      <c r="AG749" s="112"/>
      <c r="AH749" s="112"/>
      <c r="AI749" s="112"/>
      <c r="AJ749" s="112"/>
      <c r="AK749" s="112">
        <f>SUM(AC749-AI749+AJ749)</f>
        <v>0</v>
      </c>
      <c r="AL749" s="112"/>
      <c r="AM749" s="112"/>
      <c r="AN749" s="112"/>
      <c r="AO749" s="116"/>
      <c r="AY749" s="172">
        <f>SUM(AK749)</f>
        <v>0</v>
      </c>
    </row>
    <row r="750" spans="1:41" s="155" customFormat="1" ht="48.75" customHeight="1" hidden="1">
      <c r="A750" s="153"/>
      <c r="B750" s="176" t="s">
        <v>143</v>
      </c>
      <c r="C750" s="177"/>
      <c r="D750" s="154"/>
      <c r="E750" s="154"/>
      <c r="F750" s="154"/>
      <c r="G750" s="154"/>
      <c r="H750" s="154"/>
      <c r="I750" s="154"/>
      <c r="J750" s="154"/>
      <c r="K750" s="154"/>
      <c r="L750" s="154"/>
      <c r="M750" s="154"/>
      <c r="N750" s="154"/>
      <c r="P750" s="154"/>
      <c r="Q750" s="154"/>
      <c r="R750" s="154"/>
      <c r="S750" s="154"/>
      <c r="T750" s="154"/>
      <c r="U750" s="154"/>
      <c r="V750" s="154"/>
      <c r="W750" s="154"/>
      <c r="X750" s="154"/>
      <c r="Y750" s="154"/>
      <c r="Z750" s="154"/>
      <c r="AA750" s="154"/>
      <c r="AB750" s="154"/>
      <c r="AC750" s="154"/>
      <c r="AD750" s="154"/>
      <c r="AE750" s="154"/>
      <c r="AF750" s="154"/>
      <c r="AG750" s="154"/>
      <c r="AH750" s="154"/>
      <c r="AI750" s="154"/>
      <c r="AJ750" s="154"/>
      <c r="AK750" s="154">
        <f>SUM(AC750-AI750+AJ750)</f>
        <v>0</v>
      </c>
      <c r="AL750" s="154"/>
      <c r="AM750" s="154"/>
      <c r="AN750" s="154"/>
      <c r="AO750" s="156"/>
    </row>
    <row r="751" spans="1:41" s="58" customFormat="1" ht="24.75" customHeight="1" hidden="1" thickBot="1">
      <c r="A751" s="68"/>
      <c r="B751" s="227" t="s">
        <v>154</v>
      </c>
      <c r="C751" s="228"/>
      <c r="D751" s="86">
        <f>SUM(D766+D780)</f>
        <v>0</v>
      </c>
      <c r="E751" s="86">
        <f>SUM(E766+E780)</f>
        <v>0</v>
      </c>
      <c r="F751" s="86">
        <f>SUM(F766+F780)</f>
        <v>0</v>
      </c>
      <c r="G751" s="86">
        <f>SUM(G766+G780)</f>
        <v>0</v>
      </c>
      <c r="H751" s="86">
        <f>SUM(H766+H780)</f>
        <v>0</v>
      </c>
      <c r="I751" s="86"/>
      <c r="J751" s="86"/>
      <c r="K751" s="86"/>
      <c r="L751" s="86"/>
      <c r="M751" s="86"/>
      <c r="N751" s="86">
        <f>SUM(N766+N780)</f>
        <v>0</v>
      </c>
      <c r="O751" s="86">
        <f>SUM(O766+O780)</f>
        <v>0</v>
      </c>
      <c r="P751" s="86">
        <f>SUM(P766+P780)</f>
        <v>0</v>
      </c>
      <c r="Q751" s="86"/>
      <c r="R751" s="86"/>
      <c r="S751" s="86">
        <f aca="true" t="shared" si="265" ref="S751:AB751">SUM(S766+S780)</f>
        <v>0</v>
      </c>
      <c r="T751" s="86">
        <f t="shared" si="265"/>
        <v>0</v>
      </c>
      <c r="U751" s="86">
        <f t="shared" si="265"/>
        <v>0</v>
      </c>
      <c r="V751" s="86">
        <f t="shared" si="265"/>
        <v>0</v>
      </c>
      <c r="W751" s="86">
        <f t="shared" si="265"/>
        <v>0</v>
      </c>
      <c r="X751" s="86">
        <f t="shared" si="265"/>
        <v>0</v>
      </c>
      <c r="Y751" s="87">
        <f t="shared" si="265"/>
        <v>0</v>
      </c>
      <c r="Z751" s="88">
        <f t="shared" si="265"/>
        <v>0</v>
      </c>
      <c r="AA751" s="86">
        <f t="shared" si="265"/>
        <v>0</v>
      </c>
      <c r="AB751" s="86">
        <f t="shared" si="265"/>
        <v>0</v>
      </c>
      <c r="AC751" s="86">
        <f>SUM(AC752+AC766)</f>
        <v>78836</v>
      </c>
      <c r="AD751" s="86">
        <f aca="true" t="shared" si="266" ref="AD751:AK751">SUM(AD752+AD766)</f>
        <v>78836</v>
      </c>
      <c r="AE751" s="86">
        <f t="shared" si="266"/>
        <v>0</v>
      </c>
      <c r="AF751" s="86">
        <f t="shared" si="266"/>
        <v>0</v>
      </c>
      <c r="AG751" s="86">
        <f t="shared" si="266"/>
        <v>0</v>
      </c>
      <c r="AH751" s="86">
        <f t="shared" si="266"/>
        <v>0</v>
      </c>
      <c r="AI751" s="86">
        <f t="shared" si="266"/>
        <v>0</v>
      </c>
      <c r="AJ751" s="86">
        <f t="shared" si="266"/>
        <v>0</v>
      </c>
      <c r="AK751" s="86">
        <f t="shared" si="266"/>
        <v>78836</v>
      </c>
      <c r="AL751" s="86">
        <f>SUM(AL752+AL766)</f>
        <v>78836</v>
      </c>
      <c r="AM751" s="86">
        <f>SUM(AM752+AM766)</f>
        <v>0</v>
      </c>
      <c r="AN751" s="86">
        <f>SUM(AN752+AN766)</f>
        <v>0</v>
      </c>
      <c r="AO751" s="89"/>
    </row>
    <row r="752" spans="1:41" s="96" customFormat="1" ht="33" customHeight="1" hidden="1">
      <c r="A752" s="61"/>
      <c r="B752" s="61" t="s">
        <v>51</v>
      </c>
      <c r="C752" s="107" t="s">
        <v>155</v>
      </c>
      <c r="D752" s="63">
        <f>SUM(D753:D753)</f>
        <v>0</v>
      </c>
      <c r="E752" s="63">
        <f>SUM(E753:E753)</f>
        <v>0</v>
      </c>
      <c r="F752" s="63">
        <f>SUM(F753:F753)</f>
        <v>0</v>
      </c>
      <c r="G752" s="63">
        <f>SUM(G753:G753)</f>
        <v>0</v>
      </c>
      <c r="H752" s="63">
        <f>SUM(H753:H753)</f>
        <v>0</v>
      </c>
      <c r="I752" s="63"/>
      <c r="J752" s="63"/>
      <c r="K752" s="63"/>
      <c r="L752" s="63"/>
      <c r="M752" s="63"/>
      <c r="N752" s="63">
        <f>SUM(N753:N753)</f>
        <v>0</v>
      </c>
      <c r="O752" s="63">
        <f>SUM(O753:O753)</f>
        <v>0</v>
      </c>
      <c r="P752" s="63">
        <f>SUM(P753:P753)</f>
        <v>0</v>
      </c>
      <c r="Q752" s="63"/>
      <c r="R752" s="63"/>
      <c r="S752" s="63">
        <f aca="true" t="shared" si="267" ref="S752:AB752">SUM(S753:S753)</f>
        <v>0</v>
      </c>
      <c r="T752" s="63">
        <f t="shared" si="267"/>
        <v>0</v>
      </c>
      <c r="U752" s="63">
        <f t="shared" si="267"/>
        <v>0</v>
      </c>
      <c r="V752" s="63">
        <f t="shared" si="267"/>
        <v>0</v>
      </c>
      <c r="W752" s="63">
        <f t="shared" si="267"/>
        <v>0</v>
      </c>
      <c r="X752" s="63">
        <f t="shared" si="267"/>
        <v>0</v>
      </c>
      <c r="Y752" s="64">
        <f t="shared" si="267"/>
        <v>0</v>
      </c>
      <c r="Z752" s="65">
        <f t="shared" si="267"/>
        <v>0</v>
      </c>
      <c r="AA752" s="63">
        <f t="shared" si="267"/>
        <v>0</v>
      </c>
      <c r="AB752" s="63">
        <f t="shared" si="267"/>
        <v>0</v>
      </c>
      <c r="AC752" s="63">
        <f>SUM(AC753+AC762)</f>
        <v>23230</v>
      </c>
      <c r="AD752" s="63">
        <f aca="true" t="shared" si="268" ref="AD752:AK752">SUM(AD753+AD762)</f>
        <v>23230</v>
      </c>
      <c r="AE752" s="63">
        <f t="shared" si="268"/>
        <v>0</v>
      </c>
      <c r="AF752" s="63">
        <f t="shared" si="268"/>
        <v>0</v>
      </c>
      <c r="AG752" s="63">
        <f t="shared" si="268"/>
        <v>0</v>
      </c>
      <c r="AH752" s="63">
        <f t="shared" si="268"/>
        <v>0</v>
      </c>
      <c r="AI752" s="63">
        <f t="shared" si="268"/>
        <v>0</v>
      </c>
      <c r="AJ752" s="63">
        <f t="shared" si="268"/>
        <v>0</v>
      </c>
      <c r="AK752" s="63">
        <f t="shared" si="268"/>
        <v>23230</v>
      </c>
      <c r="AL752" s="63">
        <f>SUM(AL753+AL762)</f>
        <v>23230</v>
      </c>
      <c r="AM752" s="63">
        <f>SUM(AM753+AM762)</f>
        <v>0</v>
      </c>
      <c r="AN752" s="63">
        <f>SUM(AN753+AN762)</f>
        <v>0</v>
      </c>
      <c r="AO752" s="66"/>
    </row>
    <row r="753" spans="1:41" s="121" customFormat="1" ht="17.25" customHeight="1" hidden="1">
      <c r="A753" s="117"/>
      <c r="B753" s="182" t="s">
        <v>131</v>
      </c>
      <c r="C753" s="183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9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>
        <f>SUM(AC754+AC757+AC758+AC759+AC760+AC761)</f>
        <v>23230</v>
      </c>
      <c r="AD753" s="118">
        <f aca="true" t="shared" si="269" ref="AD753:AK753">SUM(AD754+AD757+AD758+AD759+AD760+AD761)</f>
        <v>23230</v>
      </c>
      <c r="AE753" s="118">
        <f t="shared" si="269"/>
        <v>0</v>
      </c>
      <c r="AF753" s="118">
        <f t="shared" si="269"/>
        <v>0</v>
      </c>
      <c r="AG753" s="118">
        <f t="shared" si="269"/>
        <v>0</v>
      </c>
      <c r="AH753" s="118">
        <f t="shared" si="269"/>
        <v>0</v>
      </c>
      <c r="AI753" s="118">
        <f t="shared" si="269"/>
        <v>0</v>
      </c>
      <c r="AJ753" s="118">
        <f t="shared" si="269"/>
        <v>0</v>
      </c>
      <c r="AK753" s="118">
        <f t="shared" si="269"/>
        <v>23230</v>
      </c>
      <c r="AL753" s="118">
        <f>SUM(AL754+AL757+AL758+AL759+AL760+AL761)</f>
        <v>23230</v>
      </c>
      <c r="AM753" s="118">
        <f>SUM(AM754+AM757+AM758+AM759+AM760+AM761)</f>
        <v>0</v>
      </c>
      <c r="AN753" s="118">
        <f>SUM(AN754+AN757+AN758+AN759+AN760+AN761)</f>
        <v>0</v>
      </c>
      <c r="AO753" s="120">
        <f>SUM(AK753)</f>
        <v>23230</v>
      </c>
    </row>
    <row r="754" spans="1:41" s="155" customFormat="1" ht="20.25" customHeight="1" hidden="1">
      <c r="A754" s="153"/>
      <c r="B754" s="176" t="s">
        <v>132</v>
      </c>
      <c r="C754" s="184"/>
      <c r="D754" s="154"/>
      <c r="E754" s="154"/>
      <c r="F754" s="154"/>
      <c r="G754" s="154"/>
      <c r="H754" s="154"/>
      <c r="I754" s="154"/>
      <c r="J754" s="154"/>
      <c r="K754" s="154"/>
      <c r="L754" s="154"/>
      <c r="M754" s="154"/>
      <c r="N754" s="154"/>
      <c r="P754" s="154"/>
      <c r="Q754" s="154"/>
      <c r="R754" s="154"/>
      <c r="S754" s="154"/>
      <c r="T754" s="154"/>
      <c r="U754" s="154"/>
      <c r="V754" s="154"/>
      <c r="W754" s="154"/>
      <c r="X754" s="154"/>
      <c r="Y754" s="154"/>
      <c r="Z754" s="154"/>
      <c r="AA754" s="154"/>
      <c r="AB754" s="154"/>
      <c r="AC754" s="154">
        <f>SUM(AC755+AC756)</f>
        <v>0</v>
      </c>
      <c r="AD754" s="154">
        <f aca="true" t="shared" si="270" ref="AD754:AK754">SUM(AD755+AD756)</f>
        <v>0</v>
      </c>
      <c r="AE754" s="154">
        <f t="shared" si="270"/>
        <v>0</v>
      </c>
      <c r="AF754" s="154">
        <f t="shared" si="270"/>
        <v>0</v>
      </c>
      <c r="AG754" s="154">
        <f t="shared" si="270"/>
        <v>0</v>
      </c>
      <c r="AH754" s="154">
        <f t="shared" si="270"/>
        <v>0</v>
      </c>
      <c r="AI754" s="154">
        <f t="shared" si="270"/>
        <v>0</v>
      </c>
      <c r="AJ754" s="154">
        <f t="shared" si="270"/>
        <v>0</v>
      </c>
      <c r="AK754" s="154">
        <f t="shared" si="270"/>
        <v>0</v>
      </c>
      <c r="AL754" s="154">
        <f>SUM(AL755+AL756)</f>
        <v>0</v>
      </c>
      <c r="AM754" s="154">
        <f>SUM(AM755+AM756)</f>
        <v>0</v>
      </c>
      <c r="AN754" s="154">
        <f>SUM(AN755+AN756)</f>
        <v>0</v>
      </c>
      <c r="AO754" s="156"/>
    </row>
    <row r="755" spans="1:42" s="114" customFormat="1" ht="20.25" customHeight="1" hidden="1">
      <c r="A755" s="111"/>
      <c r="B755" s="180" t="s">
        <v>133</v>
      </c>
      <c r="C755" s="181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3"/>
      <c r="P755" s="115"/>
      <c r="Q755" s="115"/>
      <c r="R755" s="115"/>
      <c r="S755" s="115"/>
      <c r="T755" s="115"/>
      <c r="U755" s="112"/>
      <c r="V755" s="112"/>
      <c r="W755" s="112"/>
      <c r="X755" s="112"/>
      <c r="Y755" s="113"/>
      <c r="Z755" s="115"/>
      <c r="AA755" s="115"/>
      <c r="AB755" s="115"/>
      <c r="AC755" s="112"/>
      <c r="AD755" s="112"/>
      <c r="AE755" s="112"/>
      <c r="AF755" s="112"/>
      <c r="AG755" s="112"/>
      <c r="AH755" s="112"/>
      <c r="AI755" s="112"/>
      <c r="AJ755" s="112"/>
      <c r="AK755" s="112">
        <f>SUM(AC755-AI755+AJ755)</f>
        <v>0</v>
      </c>
      <c r="AL755" s="112"/>
      <c r="AM755" s="112"/>
      <c r="AN755" s="112"/>
      <c r="AO755" s="116"/>
      <c r="AP755" s="172">
        <f>SUM(AK755)</f>
        <v>0</v>
      </c>
    </row>
    <row r="756" spans="1:43" s="114" customFormat="1" ht="20.25" customHeight="1" hidden="1">
      <c r="A756" s="111"/>
      <c r="B756" s="180" t="s">
        <v>134</v>
      </c>
      <c r="C756" s="181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3"/>
      <c r="P756" s="115"/>
      <c r="Q756" s="115"/>
      <c r="R756" s="115"/>
      <c r="S756" s="115"/>
      <c r="T756" s="115"/>
      <c r="U756" s="112"/>
      <c r="V756" s="112"/>
      <c r="W756" s="112"/>
      <c r="X756" s="112"/>
      <c r="Y756" s="113"/>
      <c r="Z756" s="115"/>
      <c r="AA756" s="115"/>
      <c r="AB756" s="115"/>
      <c r="AC756" s="112"/>
      <c r="AD756" s="112"/>
      <c r="AE756" s="112"/>
      <c r="AF756" s="112"/>
      <c r="AG756" s="112"/>
      <c r="AH756" s="112"/>
      <c r="AI756" s="112"/>
      <c r="AJ756" s="112"/>
      <c r="AK756" s="112">
        <f>SUM(AC756-AI756+AJ756)</f>
        <v>0</v>
      </c>
      <c r="AL756" s="112"/>
      <c r="AM756" s="112"/>
      <c r="AN756" s="112"/>
      <c r="AO756" s="116"/>
      <c r="AQ756" s="172">
        <f>SUM(AK756)</f>
        <v>0</v>
      </c>
    </row>
    <row r="757" spans="1:44" s="155" customFormat="1" ht="20.25" customHeight="1" hidden="1">
      <c r="A757" s="153"/>
      <c r="B757" s="176" t="s">
        <v>135</v>
      </c>
      <c r="C757" s="177"/>
      <c r="D757" s="154"/>
      <c r="E757" s="154"/>
      <c r="F757" s="154"/>
      <c r="G757" s="154"/>
      <c r="H757" s="154"/>
      <c r="I757" s="154"/>
      <c r="J757" s="154"/>
      <c r="K757" s="154"/>
      <c r="L757" s="154"/>
      <c r="M757" s="154"/>
      <c r="N757" s="154"/>
      <c r="P757" s="154"/>
      <c r="Q757" s="154"/>
      <c r="R757" s="154"/>
      <c r="S757" s="154"/>
      <c r="T757" s="154"/>
      <c r="U757" s="154"/>
      <c r="V757" s="154"/>
      <c r="W757" s="154"/>
      <c r="X757" s="154"/>
      <c r="Y757" s="154"/>
      <c r="Z757" s="154"/>
      <c r="AA757" s="154"/>
      <c r="AB757" s="154"/>
      <c r="AC757" s="154">
        <v>23230</v>
      </c>
      <c r="AD757" s="154">
        <v>23230</v>
      </c>
      <c r="AE757" s="154"/>
      <c r="AF757" s="154"/>
      <c r="AG757" s="154"/>
      <c r="AH757" s="154"/>
      <c r="AI757" s="154"/>
      <c r="AJ757" s="154"/>
      <c r="AK757" s="154">
        <f>SUM(AC757-AI757+AJ757)</f>
        <v>23230</v>
      </c>
      <c r="AL757" s="154">
        <v>23230</v>
      </c>
      <c r="AM757" s="154"/>
      <c r="AN757" s="154"/>
      <c r="AO757" s="156"/>
      <c r="AR757" s="173">
        <f>SUM(AK757)</f>
        <v>23230</v>
      </c>
    </row>
    <row r="758" spans="1:45" s="155" customFormat="1" ht="20.25" customHeight="1" hidden="1">
      <c r="A758" s="153"/>
      <c r="B758" s="176" t="s">
        <v>136</v>
      </c>
      <c r="C758" s="177"/>
      <c r="D758" s="154"/>
      <c r="E758" s="154"/>
      <c r="F758" s="154"/>
      <c r="G758" s="154"/>
      <c r="H758" s="154"/>
      <c r="I758" s="154"/>
      <c r="J758" s="154"/>
      <c r="K758" s="154"/>
      <c r="L758" s="154"/>
      <c r="M758" s="154"/>
      <c r="N758" s="154"/>
      <c r="P758" s="154"/>
      <c r="Q758" s="154"/>
      <c r="R758" s="154"/>
      <c r="S758" s="154"/>
      <c r="T758" s="154"/>
      <c r="U758" s="154"/>
      <c r="V758" s="154"/>
      <c r="W758" s="154"/>
      <c r="X758" s="154"/>
      <c r="Y758" s="154"/>
      <c r="Z758" s="154"/>
      <c r="AA758" s="154"/>
      <c r="AB758" s="154"/>
      <c r="AC758" s="154"/>
      <c r="AD758" s="154"/>
      <c r="AE758" s="154"/>
      <c r="AF758" s="154"/>
      <c r="AG758" s="154"/>
      <c r="AH758" s="154"/>
      <c r="AI758" s="154"/>
      <c r="AJ758" s="154"/>
      <c r="AK758" s="154">
        <f>SUM(AC758-AI758+AJ758)</f>
        <v>0</v>
      </c>
      <c r="AL758" s="154"/>
      <c r="AM758" s="154"/>
      <c r="AN758" s="154"/>
      <c r="AO758" s="156"/>
      <c r="AS758" s="173">
        <f>SUM(AK758)</f>
        <v>0</v>
      </c>
    </row>
    <row r="759" spans="1:46" s="155" customFormat="1" ht="38.25" customHeight="1" hidden="1">
      <c r="A759" s="153"/>
      <c r="B759" s="176" t="s">
        <v>137</v>
      </c>
      <c r="C759" s="177"/>
      <c r="D759" s="154"/>
      <c r="E759" s="154"/>
      <c r="F759" s="154"/>
      <c r="G759" s="154"/>
      <c r="H759" s="154"/>
      <c r="I759" s="154"/>
      <c r="J759" s="154"/>
      <c r="K759" s="154"/>
      <c r="L759" s="154"/>
      <c r="M759" s="154"/>
      <c r="N759" s="154"/>
      <c r="P759" s="154"/>
      <c r="Q759" s="154"/>
      <c r="R759" s="154"/>
      <c r="S759" s="154"/>
      <c r="T759" s="154"/>
      <c r="U759" s="154"/>
      <c r="V759" s="154"/>
      <c r="W759" s="154"/>
      <c r="X759" s="154"/>
      <c r="Y759" s="154"/>
      <c r="Z759" s="154"/>
      <c r="AA759" s="154"/>
      <c r="AB759" s="154"/>
      <c r="AC759" s="154"/>
      <c r="AD759" s="154"/>
      <c r="AE759" s="154"/>
      <c r="AF759" s="154"/>
      <c r="AG759" s="154"/>
      <c r="AH759" s="154"/>
      <c r="AI759" s="154"/>
      <c r="AJ759" s="154"/>
      <c r="AK759" s="154">
        <f>SUM(AC759-AI759+AJ759)</f>
        <v>0</v>
      </c>
      <c r="AL759" s="154"/>
      <c r="AM759" s="154"/>
      <c r="AN759" s="154"/>
      <c r="AO759" s="156"/>
      <c r="AT759" s="173">
        <f>SUM(AK759)</f>
        <v>0</v>
      </c>
    </row>
    <row r="760" spans="1:47" s="155" customFormat="1" ht="20.25" customHeight="1" hidden="1">
      <c r="A760" s="153"/>
      <c r="B760" s="176" t="s">
        <v>138</v>
      </c>
      <c r="C760" s="177"/>
      <c r="D760" s="154"/>
      <c r="E760" s="154"/>
      <c r="F760" s="154"/>
      <c r="G760" s="154"/>
      <c r="H760" s="154"/>
      <c r="I760" s="154"/>
      <c r="J760" s="154"/>
      <c r="K760" s="154"/>
      <c r="L760" s="154"/>
      <c r="M760" s="154"/>
      <c r="N760" s="154"/>
      <c r="P760" s="154"/>
      <c r="Q760" s="154"/>
      <c r="R760" s="154"/>
      <c r="S760" s="154"/>
      <c r="T760" s="154"/>
      <c r="U760" s="154"/>
      <c r="V760" s="154"/>
      <c r="W760" s="154"/>
      <c r="X760" s="154"/>
      <c r="Y760" s="154"/>
      <c r="Z760" s="154"/>
      <c r="AA760" s="154"/>
      <c r="AB760" s="154"/>
      <c r="AC760" s="154"/>
      <c r="AD760" s="154"/>
      <c r="AE760" s="154"/>
      <c r="AF760" s="154"/>
      <c r="AG760" s="154"/>
      <c r="AH760" s="154"/>
      <c r="AI760" s="154"/>
      <c r="AJ760" s="154"/>
      <c r="AK760" s="154">
        <f>SUM(AC760-AI760+AJ760)</f>
        <v>0</v>
      </c>
      <c r="AL760" s="154"/>
      <c r="AM760" s="154"/>
      <c r="AN760" s="154"/>
      <c r="AO760" s="156"/>
      <c r="AU760" s="173">
        <f>SUM(AK760)</f>
        <v>0</v>
      </c>
    </row>
    <row r="761" spans="1:48" s="155" customFormat="1" ht="20.25" customHeight="1" hidden="1">
      <c r="A761" s="153"/>
      <c r="B761" s="176" t="s">
        <v>139</v>
      </c>
      <c r="C761" s="177"/>
      <c r="D761" s="154"/>
      <c r="E761" s="154"/>
      <c r="F761" s="154"/>
      <c r="G761" s="154"/>
      <c r="H761" s="154"/>
      <c r="I761" s="154"/>
      <c r="J761" s="154"/>
      <c r="K761" s="154"/>
      <c r="L761" s="154"/>
      <c r="M761" s="154"/>
      <c r="N761" s="154"/>
      <c r="P761" s="154"/>
      <c r="Q761" s="154"/>
      <c r="R761" s="154"/>
      <c r="S761" s="154"/>
      <c r="T761" s="154"/>
      <c r="U761" s="154"/>
      <c r="V761" s="154"/>
      <c r="W761" s="154"/>
      <c r="X761" s="154"/>
      <c r="Y761" s="154"/>
      <c r="Z761" s="154"/>
      <c r="AA761" s="154"/>
      <c r="AB761" s="154"/>
      <c r="AC761" s="154"/>
      <c r="AD761" s="154"/>
      <c r="AE761" s="154"/>
      <c r="AF761" s="154"/>
      <c r="AG761" s="154"/>
      <c r="AH761" s="154"/>
      <c r="AI761" s="154"/>
      <c r="AJ761" s="154"/>
      <c r="AK761" s="154">
        <f>SUM(AC761-AI761+AJ761)</f>
        <v>0</v>
      </c>
      <c r="AL761" s="154"/>
      <c r="AM761" s="154"/>
      <c r="AN761" s="154"/>
      <c r="AO761" s="156"/>
      <c r="AV761" s="173">
        <f>SUM(AK761)</f>
        <v>0</v>
      </c>
    </row>
    <row r="762" spans="1:49" s="151" customFormat="1" ht="20.25" customHeight="1" hidden="1">
      <c r="A762" s="149"/>
      <c r="B762" s="178" t="s">
        <v>140</v>
      </c>
      <c r="C762" s="179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0">
        <f>SUM(AC763+AC765)</f>
        <v>0</v>
      </c>
      <c r="AD762" s="150">
        <f aca="true" t="shared" si="271" ref="AD762:AK762">SUM(AD763+AD765)</f>
        <v>0</v>
      </c>
      <c r="AE762" s="150">
        <f t="shared" si="271"/>
        <v>0</v>
      </c>
      <c r="AF762" s="150">
        <f t="shared" si="271"/>
        <v>0</v>
      </c>
      <c r="AG762" s="150">
        <f t="shared" si="271"/>
        <v>0</v>
      </c>
      <c r="AH762" s="150">
        <f t="shared" si="271"/>
        <v>0</v>
      </c>
      <c r="AI762" s="150">
        <f t="shared" si="271"/>
        <v>0</v>
      </c>
      <c r="AJ762" s="150">
        <f t="shared" si="271"/>
        <v>0</v>
      </c>
      <c r="AK762" s="150">
        <f t="shared" si="271"/>
        <v>0</v>
      </c>
      <c r="AL762" s="150">
        <f>SUM(AL763+AL765)</f>
        <v>0</v>
      </c>
      <c r="AM762" s="150">
        <f>SUM(AM763+AM765)</f>
        <v>0</v>
      </c>
      <c r="AN762" s="150">
        <f>SUM(AN763+AN765)</f>
        <v>0</v>
      </c>
      <c r="AO762" s="152"/>
      <c r="AW762" s="174">
        <f>SUM(AK762)</f>
        <v>0</v>
      </c>
    </row>
    <row r="763" spans="1:50" s="155" customFormat="1" ht="20.25" customHeight="1" hidden="1">
      <c r="A763" s="153"/>
      <c r="B763" s="176" t="s">
        <v>141</v>
      </c>
      <c r="C763" s="177"/>
      <c r="D763" s="154"/>
      <c r="E763" s="154"/>
      <c r="F763" s="154"/>
      <c r="G763" s="154"/>
      <c r="H763" s="154"/>
      <c r="I763" s="154"/>
      <c r="J763" s="154"/>
      <c r="K763" s="154"/>
      <c r="L763" s="154"/>
      <c r="M763" s="154"/>
      <c r="N763" s="154"/>
      <c r="P763" s="154"/>
      <c r="Q763" s="154"/>
      <c r="R763" s="154"/>
      <c r="S763" s="154"/>
      <c r="T763" s="154"/>
      <c r="U763" s="154"/>
      <c r="V763" s="154"/>
      <c r="W763" s="154"/>
      <c r="X763" s="154"/>
      <c r="Y763" s="154"/>
      <c r="Z763" s="154"/>
      <c r="AA763" s="154"/>
      <c r="AB763" s="154"/>
      <c r="AC763" s="154"/>
      <c r="AD763" s="154"/>
      <c r="AE763" s="154"/>
      <c r="AF763" s="154"/>
      <c r="AG763" s="154"/>
      <c r="AH763" s="154"/>
      <c r="AI763" s="154"/>
      <c r="AJ763" s="154"/>
      <c r="AK763" s="154">
        <f>SUM(AC763-AI763+AJ763)</f>
        <v>0</v>
      </c>
      <c r="AL763" s="154"/>
      <c r="AM763" s="154"/>
      <c r="AN763" s="154"/>
      <c r="AO763" s="156"/>
      <c r="AX763" s="173">
        <f>SUM(AK763)</f>
        <v>0</v>
      </c>
    </row>
    <row r="764" spans="1:51" s="114" customFormat="1" ht="48.75" customHeight="1" hidden="1">
      <c r="A764" s="111"/>
      <c r="B764" s="180" t="s">
        <v>142</v>
      </c>
      <c r="C764" s="181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3"/>
      <c r="P764" s="115"/>
      <c r="Q764" s="115"/>
      <c r="R764" s="115"/>
      <c r="S764" s="115"/>
      <c r="T764" s="115"/>
      <c r="U764" s="112"/>
      <c r="V764" s="112"/>
      <c r="W764" s="112"/>
      <c r="X764" s="112"/>
      <c r="Y764" s="113"/>
      <c r="Z764" s="115"/>
      <c r="AA764" s="115"/>
      <c r="AB764" s="115"/>
      <c r="AC764" s="112"/>
      <c r="AD764" s="112"/>
      <c r="AE764" s="112"/>
      <c r="AF764" s="112"/>
      <c r="AG764" s="112"/>
      <c r="AH764" s="112"/>
      <c r="AI764" s="112"/>
      <c r="AJ764" s="112"/>
      <c r="AK764" s="112">
        <f>SUM(AC764-AI764+AJ764)</f>
        <v>0</v>
      </c>
      <c r="AL764" s="112"/>
      <c r="AM764" s="112"/>
      <c r="AN764" s="112"/>
      <c r="AO764" s="116"/>
      <c r="AY764" s="172">
        <f>SUM(AK764)</f>
        <v>0</v>
      </c>
    </row>
    <row r="765" spans="1:41" s="155" customFormat="1" ht="48.75" customHeight="1" hidden="1">
      <c r="A765" s="153"/>
      <c r="B765" s="176" t="s">
        <v>143</v>
      </c>
      <c r="C765" s="177"/>
      <c r="D765" s="154"/>
      <c r="E765" s="154"/>
      <c r="F765" s="154"/>
      <c r="G765" s="154"/>
      <c r="H765" s="154"/>
      <c r="I765" s="154"/>
      <c r="J765" s="154"/>
      <c r="K765" s="154"/>
      <c r="L765" s="154"/>
      <c r="M765" s="154"/>
      <c r="N765" s="154"/>
      <c r="P765" s="154"/>
      <c r="Q765" s="154"/>
      <c r="R765" s="154"/>
      <c r="S765" s="154"/>
      <c r="T765" s="154"/>
      <c r="U765" s="154"/>
      <c r="V765" s="154"/>
      <c r="W765" s="154"/>
      <c r="X765" s="154"/>
      <c r="Y765" s="154"/>
      <c r="Z765" s="154"/>
      <c r="AA765" s="154"/>
      <c r="AB765" s="154"/>
      <c r="AC765" s="154"/>
      <c r="AD765" s="154"/>
      <c r="AE765" s="154"/>
      <c r="AF765" s="154"/>
      <c r="AG765" s="154"/>
      <c r="AH765" s="154"/>
      <c r="AI765" s="154"/>
      <c r="AJ765" s="154"/>
      <c r="AK765" s="154">
        <f>SUM(AC765-AI765+AJ765)</f>
        <v>0</v>
      </c>
      <c r="AL765" s="154"/>
      <c r="AM765" s="154"/>
      <c r="AN765" s="154"/>
      <c r="AO765" s="156"/>
    </row>
    <row r="766" spans="1:41" s="96" customFormat="1" ht="23.25" customHeight="1" hidden="1">
      <c r="A766" s="61"/>
      <c r="B766" s="139" t="s">
        <v>40</v>
      </c>
      <c r="C766" s="142" t="s">
        <v>2</v>
      </c>
      <c r="D766" s="135">
        <f>SUM(D767:D779)</f>
        <v>0</v>
      </c>
      <c r="E766" s="135">
        <f>SUM(E767:E779)</f>
        <v>0</v>
      </c>
      <c r="F766" s="135">
        <f>SUM(F767:F779)</f>
        <v>0</v>
      </c>
      <c r="G766" s="135">
        <f>SUM(G767:G779)</f>
        <v>0</v>
      </c>
      <c r="H766" s="135">
        <f>SUM(H767:H779)</f>
        <v>0</v>
      </c>
      <c r="I766" s="135"/>
      <c r="J766" s="135"/>
      <c r="K766" s="135"/>
      <c r="L766" s="135"/>
      <c r="M766" s="135"/>
      <c r="N766" s="135">
        <f>SUM(N767:N779)</f>
        <v>0</v>
      </c>
      <c r="O766" s="135">
        <f>SUM(O767:O779)</f>
        <v>0</v>
      </c>
      <c r="P766" s="135">
        <f>SUM(P767:P779)</f>
        <v>0</v>
      </c>
      <c r="Q766" s="135"/>
      <c r="R766" s="135"/>
      <c r="S766" s="135">
        <f aca="true" t="shared" si="272" ref="S766:AB766">SUM(S767:S779)</f>
        <v>0</v>
      </c>
      <c r="T766" s="135">
        <f t="shared" si="272"/>
        <v>0</v>
      </c>
      <c r="U766" s="135">
        <f t="shared" si="272"/>
        <v>0</v>
      </c>
      <c r="V766" s="135">
        <f t="shared" si="272"/>
        <v>0</v>
      </c>
      <c r="W766" s="135">
        <f t="shared" si="272"/>
        <v>0</v>
      </c>
      <c r="X766" s="135">
        <f t="shared" si="272"/>
        <v>0</v>
      </c>
      <c r="Y766" s="109">
        <f t="shared" si="272"/>
        <v>0</v>
      </c>
      <c r="Z766" s="110">
        <f t="shared" si="272"/>
        <v>0</v>
      </c>
      <c r="AA766" s="135">
        <f t="shared" si="272"/>
        <v>0</v>
      </c>
      <c r="AB766" s="135">
        <f t="shared" si="272"/>
        <v>0</v>
      </c>
      <c r="AC766" s="135">
        <f>SUM(AC767+AC776)</f>
        <v>55606</v>
      </c>
      <c r="AD766" s="135">
        <f aca="true" t="shared" si="273" ref="AD766:AK766">SUM(AD767+AD776)</f>
        <v>55606</v>
      </c>
      <c r="AE766" s="135">
        <f t="shared" si="273"/>
        <v>0</v>
      </c>
      <c r="AF766" s="135">
        <f t="shared" si="273"/>
        <v>0</v>
      </c>
      <c r="AG766" s="135">
        <f t="shared" si="273"/>
        <v>0</v>
      </c>
      <c r="AH766" s="135">
        <f t="shared" si="273"/>
        <v>0</v>
      </c>
      <c r="AI766" s="135">
        <f t="shared" si="273"/>
        <v>0</v>
      </c>
      <c r="AJ766" s="135">
        <f t="shared" si="273"/>
        <v>0</v>
      </c>
      <c r="AK766" s="135">
        <f t="shared" si="273"/>
        <v>55606</v>
      </c>
      <c r="AL766" s="135">
        <f>SUM(AL767+AL776)</f>
        <v>55606</v>
      </c>
      <c r="AM766" s="135">
        <f>SUM(AM767+AM776)</f>
        <v>0</v>
      </c>
      <c r="AN766" s="135">
        <f>SUM(AN767+AN776)</f>
        <v>0</v>
      </c>
      <c r="AO766" s="66"/>
    </row>
    <row r="767" spans="1:41" s="121" customFormat="1" ht="17.25" customHeight="1" hidden="1">
      <c r="A767" s="117"/>
      <c r="B767" s="182" t="s">
        <v>131</v>
      </c>
      <c r="C767" s="183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9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>
        <f>SUM(AC768+AC771+AC772+AC773+AC774+AC775)</f>
        <v>55606</v>
      </c>
      <c r="AD767" s="118">
        <f aca="true" t="shared" si="274" ref="AD767:AK767">SUM(AD768+AD771+AD772+AD773+AD774+AD775)</f>
        <v>55606</v>
      </c>
      <c r="AE767" s="118">
        <f t="shared" si="274"/>
        <v>0</v>
      </c>
      <c r="AF767" s="118">
        <f t="shared" si="274"/>
        <v>0</v>
      </c>
      <c r="AG767" s="118">
        <f t="shared" si="274"/>
        <v>0</v>
      </c>
      <c r="AH767" s="118">
        <f t="shared" si="274"/>
        <v>0</v>
      </c>
      <c r="AI767" s="118">
        <f t="shared" si="274"/>
        <v>0</v>
      </c>
      <c r="AJ767" s="118">
        <f t="shared" si="274"/>
        <v>0</v>
      </c>
      <c r="AK767" s="118">
        <f t="shared" si="274"/>
        <v>55606</v>
      </c>
      <c r="AL767" s="118">
        <f>SUM(AL768+AL771+AL772+AL773+AL774+AL775)</f>
        <v>55606</v>
      </c>
      <c r="AM767" s="118">
        <f>SUM(AM768+AM771+AM772+AM773+AM774+AM775)</f>
        <v>0</v>
      </c>
      <c r="AN767" s="118">
        <f>SUM(AN768+AN771+AN772+AN773+AN774+AN775)</f>
        <v>0</v>
      </c>
      <c r="AO767" s="120">
        <f>SUM(AK767)</f>
        <v>55606</v>
      </c>
    </row>
    <row r="768" spans="1:41" s="155" customFormat="1" ht="20.25" customHeight="1" hidden="1">
      <c r="A768" s="153"/>
      <c r="B768" s="176" t="s">
        <v>132</v>
      </c>
      <c r="C768" s="184"/>
      <c r="D768" s="154"/>
      <c r="E768" s="154"/>
      <c r="F768" s="154"/>
      <c r="G768" s="154"/>
      <c r="H768" s="154"/>
      <c r="I768" s="154"/>
      <c r="J768" s="154"/>
      <c r="K768" s="154"/>
      <c r="L768" s="154"/>
      <c r="M768" s="154"/>
      <c r="N768" s="154"/>
      <c r="P768" s="154"/>
      <c r="Q768" s="154"/>
      <c r="R768" s="154"/>
      <c r="S768" s="154"/>
      <c r="T768" s="154"/>
      <c r="U768" s="154"/>
      <c r="V768" s="154"/>
      <c r="W768" s="154"/>
      <c r="X768" s="154"/>
      <c r="Y768" s="154"/>
      <c r="Z768" s="154"/>
      <c r="AA768" s="154"/>
      <c r="AB768" s="154"/>
      <c r="AC768" s="154">
        <f>SUM(AC769+AC770)</f>
        <v>55606</v>
      </c>
      <c r="AD768" s="154">
        <f aca="true" t="shared" si="275" ref="AD768:AK768">SUM(AD769+AD770)</f>
        <v>55606</v>
      </c>
      <c r="AE768" s="154">
        <f t="shared" si="275"/>
        <v>0</v>
      </c>
      <c r="AF768" s="154">
        <f t="shared" si="275"/>
        <v>0</v>
      </c>
      <c r="AG768" s="154">
        <f t="shared" si="275"/>
        <v>0</v>
      </c>
      <c r="AH768" s="154">
        <f t="shared" si="275"/>
        <v>0</v>
      </c>
      <c r="AI768" s="154">
        <f t="shared" si="275"/>
        <v>0</v>
      </c>
      <c r="AJ768" s="154">
        <f t="shared" si="275"/>
        <v>0</v>
      </c>
      <c r="AK768" s="154">
        <f t="shared" si="275"/>
        <v>55606</v>
      </c>
      <c r="AL768" s="154">
        <f>SUM(AL769+AL770)</f>
        <v>55606</v>
      </c>
      <c r="AM768" s="154">
        <f>SUM(AM769+AM770)</f>
        <v>0</v>
      </c>
      <c r="AN768" s="154">
        <f>SUM(AN769+AN770)</f>
        <v>0</v>
      </c>
      <c r="AO768" s="156"/>
    </row>
    <row r="769" spans="1:42" s="114" customFormat="1" ht="20.25" customHeight="1" hidden="1">
      <c r="A769" s="111"/>
      <c r="B769" s="180" t="s">
        <v>133</v>
      </c>
      <c r="C769" s="181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3"/>
      <c r="P769" s="115"/>
      <c r="Q769" s="115"/>
      <c r="R769" s="115"/>
      <c r="S769" s="115"/>
      <c r="T769" s="115"/>
      <c r="U769" s="112"/>
      <c r="V769" s="112"/>
      <c r="W769" s="112"/>
      <c r="X769" s="112"/>
      <c r="Y769" s="113"/>
      <c r="Z769" s="115"/>
      <c r="AA769" s="115"/>
      <c r="AB769" s="115"/>
      <c r="AC769" s="112">
        <v>14862</v>
      </c>
      <c r="AD769" s="112">
        <v>14862</v>
      </c>
      <c r="AE769" s="112"/>
      <c r="AF769" s="112"/>
      <c r="AG769" s="112"/>
      <c r="AH769" s="112"/>
      <c r="AI769" s="112"/>
      <c r="AJ769" s="112"/>
      <c r="AK769" s="112">
        <f>SUM(AC769-AI769+AJ769)</f>
        <v>14862</v>
      </c>
      <c r="AL769" s="112">
        <v>14862</v>
      </c>
      <c r="AM769" s="112"/>
      <c r="AN769" s="112"/>
      <c r="AO769" s="116"/>
      <c r="AP769" s="172">
        <f>SUM(AK769)</f>
        <v>14862</v>
      </c>
    </row>
    <row r="770" spans="1:43" s="114" customFormat="1" ht="20.25" customHeight="1" hidden="1">
      <c r="A770" s="111"/>
      <c r="B770" s="180" t="s">
        <v>134</v>
      </c>
      <c r="C770" s="181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3"/>
      <c r="P770" s="115"/>
      <c r="Q770" s="115"/>
      <c r="R770" s="115"/>
      <c r="S770" s="115"/>
      <c r="T770" s="115"/>
      <c r="U770" s="112"/>
      <c r="V770" s="112"/>
      <c r="W770" s="112"/>
      <c r="X770" s="112"/>
      <c r="Y770" s="113"/>
      <c r="Z770" s="115"/>
      <c r="AA770" s="115"/>
      <c r="AB770" s="115"/>
      <c r="AC770" s="112">
        <v>40744</v>
      </c>
      <c r="AD770" s="112">
        <v>40744</v>
      </c>
      <c r="AE770" s="112"/>
      <c r="AF770" s="112"/>
      <c r="AG770" s="112"/>
      <c r="AH770" s="112"/>
      <c r="AI770" s="112"/>
      <c r="AJ770" s="112"/>
      <c r="AK770" s="112">
        <f>SUM(AC770-AI770+AJ770)</f>
        <v>40744</v>
      </c>
      <c r="AL770" s="112">
        <v>40744</v>
      </c>
      <c r="AM770" s="112"/>
      <c r="AN770" s="112"/>
      <c r="AO770" s="116"/>
      <c r="AQ770" s="172">
        <f>SUM(AK770)</f>
        <v>40744</v>
      </c>
    </row>
    <row r="771" spans="1:44" s="155" customFormat="1" ht="20.25" customHeight="1" hidden="1">
      <c r="A771" s="153"/>
      <c r="B771" s="176" t="s">
        <v>135</v>
      </c>
      <c r="C771" s="177"/>
      <c r="D771" s="154"/>
      <c r="E771" s="154"/>
      <c r="F771" s="154"/>
      <c r="G771" s="154"/>
      <c r="H771" s="154"/>
      <c r="I771" s="154"/>
      <c r="J771" s="154"/>
      <c r="K771" s="154"/>
      <c r="L771" s="154"/>
      <c r="M771" s="154"/>
      <c r="N771" s="154"/>
      <c r="P771" s="154"/>
      <c r="Q771" s="154"/>
      <c r="R771" s="154"/>
      <c r="S771" s="154"/>
      <c r="T771" s="154"/>
      <c r="U771" s="154"/>
      <c r="V771" s="154"/>
      <c r="W771" s="154"/>
      <c r="X771" s="154"/>
      <c r="Y771" s="154"/>
      <c r="Z771" s="154"/>
      <c r="AA771" s="154"/>
      <c r="AB771" s="154"/>
      <c r="AC771" s="154"/>
      <c r="AD771" s="154"/>
      <c r="AE771" s="154"/>
      <c r="AF771" s="154"/>
      <c r="AG771" s="154"/>
      <c r="AH771" s="154"/>
      <c r="AI771" s="154"/>
      <c r="AJ771" s="154"/>
      <c r="AK771" s="154">
        <f>SUM(AC771-AI771+AJ771)</f>
        <v>0</v>
      </c>
      <c r="AL771" s="154"/>
      <c r="AM771" s="154"/>
      <c r="AN771" s="154"/>
      <c r="AO771" s="156"/>
      <c r="AR771" s="173">
        <f>SUM(AK771)</f>
        <v>0</v>
      </c>
    </row>
    <row r="772" spans="1:45" s="155" customFormat="1" ht="20.25" customHeight="1" hidden="1">
      <c r="A772" s="153"/>
      <c r="B772" s="176" t="s">
        <v>136</v>
      </c>
      <c r="C772" s="177"/>
      <c r="D772" s="154"/>
      <c r="E772" s="154"/>
      <c r="F772" s="154"/>
      <c r="G772" s="154"/>
      <c r="H772" s="154"/>
      <c r="I772" s="154"/>
      <c r="J772" s="154"/>
      <c r="K772" s="154"/>
      <c r="L772" s="154"/>
      <c r="M772" s="154"/>
      <c r="N772" s="154"/>
      <c r="P772" s="154"/>
      <c r="Q772" s="154"/>
      <c r="R772" s="154"/>
      <c r="S772" s="154"/>
      <c r="T772" s="154"/>
      <c r="U772" s="154"/>
      <c r="V772" s="154"/>
      <c r="W772" s="154"/>
      <c r="X772" s="154"/>
      <c r="Y772" s="154"/>
      <c r="Z772" s="154"/>
      <c r="AA772" s="154"/>
      <c r="AB772" s="154"/>
      <c r="AC772" s="154"/>
      <c r="AD772" s="154"/>
      <c r="AE772" s="154"/>
      <c r="AF772" s="154"/>
      <c r="AG772" s="154"/>
      <c r="AH772" s="154"/>
      <c r="AI772" s="154"/>
      <c r="AJ772" s="154"/>
      <c r="AK772" s="154">
        <f>SUM(AC772-AI772+AJ772)</f>
        <v>0</v>
      </c>
      <c r="AL772" s="154"/>
      <c r="AM772" s="154"/>
      <c r="AN772" s="154"/>
      <c r="AO772" s="156"/>
      <c r="AS772" s="173">
        <f>SUM(AK772)</f>
        <v>0</v>
      </c>
    </row>
    <row r="773" spans="1:46" s="155" customFormat="1" ht="38.25" customHeight="1" hidden="1">
      <c r="A773" s="153"/>
      <c r="B773" s="176" t="s">
        <v>137</v>
      </c>
      <c r="C773" s="177"/>
      <c r="D773" s="154"/>
      <c r="E773" s="154"/>
      <c r="F773" s="154"/>
      <c r="G773" s="154"/>
      <c r="H773" s="154"/>
      <c r="I773" s="154"/>
      <c r="J773" s="154"/>
      <c r="K773" s="154"/>
      <c r="L773" s="154"/>
      <c r="M773" s="154"/>
      <c r="N773" s="154"/>
      <c r="P773" s="154"/>
      <c r="Q773" s="154"/>
      <c r="R773" s="154"/>
      <c r="S773" s="154"/>
      <c r="T773" s="154"/>
      <c r="U773" s="154"/>
      <c r="V773" s="154"/>
      <c r="W773" s="154"/>
      <c r="X773" s="154"/>
      <c r="Y773" s="154"/>
      <c r="Z773" s="154"/>
      <c r="AA773" s="154"/>
      <c r="AB773" s="154"/>
      <c r="AC773" s="154"/>
      <c r="AD773" s="154"/>
      <c r="AE773" s="154"/>
      <c r="AF773" s="154"/>
      <c r="AG773" s="154"/>
      <c r="AH773" s="154"/>
      <c r="AI773" s="154"/>
      <c r="AJ773" s="154"/>
      <c r="AK773" s="154">
        <f>SUM(AC773-AI773+AJ773)</f>
        <v>0</v>
      </c>
      <c r="AL773" s="154"/>
      <c r="AM773" s="154"/>
      <c r="AN773" s="154"/>
      <c r="AO773" s="156"/>
      <c r="AT773" s="173">
        <f>SUM(AK773)</f>
        <v>0</v>
      </c>
    </row>
    <row r="774" spans="1:47" s="155" customFormat="1" ht="20.25" customHeight="1" hidden="1">
      <c r="A774" s="153"/>
      <c r="B774" s="176" t="s">
        <v>138</v>
      </c>
      <c r="C774" s="177"/>
      <c r="D774" s="154"/>
      <c r="E774" s="154"/>
      <c r="F774" s="154"/>
      <c r="G774" s="154"/>
      <c r="H774" s="154"/>
      <c r="I774" s="154"/>
      <c r="J774" s="154"/>
      <c r="K774" s="154"/>
      <c r="L774" s="154"/>
      <c r="M774" s="154"/>
      <c r="N774" s="154"/>
      <c r="P774" s="154"/>
      <c r="Q774" s="154"/>
      <c r="R774" s="154"/>
      <c r="S774" s="154"/>
      <c r="T774" s="154"/>
      <c r="U774" s="154"/>
      <c r="V774" s="154"/>
      <c r="W774" s="154"/>
      <c r="X774" s="154"/>
      <c r="Y774" s="154"/>
      <c r="Z774" s="154"/>
      <c r="AA774" s="154"/>
      <c r="AB774" s="154"/>
      <c r="AC774" s="154"/>
      <c r="AD774" s="154"/>
      <c r="AE774" s="154"/>
      <c r="AF774" s="154"/>
      <c r="AG774" s="154"/>
      <c r="AH774" s="154"/>
      <c r="AI774" s="154"/>
      <c r="AJ774" s="154"/>
      <c r="AK774" s="154">
        <f>SUM(AC774-AI774+AJ774)</f>
        <v>0</v>
      </c>
      <c r="AL774" s="154"/>
      <c r="AM774" s="154"/>
      <c r="AN774" s="154"/>
      <c r="AO774" s="156"/>
      <c r="AU774" s="173">
        <f>SUM(AK774)</f>
        <v>0</v>
      </c>
    </row>
    <row r="775" spans="1:48" s="155" customFormat="1" ht="20.25" customHeight="1" hidden="1">
      <c r="A775" s="153"/>
      <c r="B775" s="176" t="s">
        <v>139</v>
      </c>
      <c r="C775" s="177"/>
      <c r="D775" s="154"/>
      <c r="E775" s="154"/>
      <c r="F775" s="154"/>
      <c r="G775" s="154"/>
      <c r="H775" s="154"/>
      <c r="I775" s="154"/>
      <c r="J775" s="154"/>
      <c r="K775" s="154"/>
      <c r="L775" s="154"/>
      <c r="M775" s="154"/>
      <c r="N775" s="154"/>
      <c r="P775" s="154"/>
      <c r="Q775" s="154"/>
      <c r="R775" s="154"/>
      <c r="S775" s="154"/>
      <c r="T775" s="154"/>
      <c r="U775" s="154"/>
      <c r="V775" s="154"/>
      <c r="W775" s="154"/>
      <c r="X775" s="154"/>
      <c r="Y775" s="154"/>
      <c r="Z775" s="154"/>
      <c r="AA775" s="154"/>
      <c r="AB775" s="154"/>
      <c r="AC775" s="154"/>
      <c r="AD775" s="154"/>
      <c r="AE775" s="154"/>
      <c r="AF775" s="154"/>
      <c r="AG775" s="154"/>
      <c r="AH775" s="154"/>
      <c r="AI775" s="154"/>
      <c r="AJ775" s="154"/>
      <c r="AK775" s="154">
        <f>SUM(AC775-AI775+AJ775)</f>
        <v>0</v>
      </c>
      <c r="AL775" s="154"/>
      <c r="AM775" s="154"/>
      <c r="AN775" s="154"/>
      <c r="AO775" s="156"/>
      <c r="AV775" s="173">
        <f>SUM(AK775)</f>
        <v>0</v>
      </c>
    </row>
    <row r="776" spans="1:49" s="151" customFormat="1" ht="20.25" customHeight="1" hidden="1">
      <c r="A776" s="149"/>
      <c r="B776" s="178" t="s">
        <v>140</v>
      </c>
      <c r="C776" s="179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0">
        <f>SUM(AC777+AC779)</f>
        <v>0</v>
      </c>
      <c r="AD776" s="150">
        <f aca="true" t="shared" si="276" ref="AD776:AK776">SUM(AD777+AD779)</f>
        <v>0</v>
      </c>
      <c r="AE776" s="150">
        <f t="shared" si="276"/>
        <v>0</v>
      </c>
      <c r="AF776" s="150">
        <f t="shared" si="276"/>
        <v>0</v>
      </c>
      <c r="AG776" s="150">
        <f t="shared" si="276"/>
        <v>0</v>
      </c>
      <c r="AH776" s="150">
        <f t="shared" si="276"/>
        <v>0</v>
      </c>
      <c r="AI776" s="150">
        <f t="shared" si="276"/>
        <v>0</v>
      </c>
      <c r="AJ776" s="150">
        <f t="shared" si="276"/>
        <v>0</v>
      </c>
      <c r="AK776" s="150">
        <f t="shared" si="276"/>
        <v>0</v>
      </c>
      <c r="AL776" s="150">
        <f>SUM(AL777+AL779)</f>
        <v>0</v>
      </c>
      <c r="AM776" s="150">
        <f>SUM(AM777+AM779)</f>
        <v>0</v>
      </c>
      <c r="AN776" s="150">
        <f>SUM(AN777+AN779)</f>
        <v>0</v>
      </c>
      <c r="AO776" s="152"/>
      <c r="AW776" s="174">
        <f>SUM(AK776)</f>
        <v>0</v>
      </c>
    </row>
    <row r="777" spans="1:50" s="155" customFormat="1" ht="20.25" customHeight="1" hidden="1">
      <c r="A777" s="153"/>
      <c r="B777" s="176" t="s">
        <v>141</v>
      </c>
      <c r="C777" s="177"/>
      <c r="D777" s="154"/>
      <c r="E777" s="154"/>
      <c r="F777" s="154"/>
      <c r="G777" s="154"/>
      <c r="H777" s="154"/>
      <c r="I777" s="154"/>
      <c r="J777" s="154"/>
      <c r="K777" s="154"/>
      <c r="L777" s="154"/>
      <c r="M777" s="154"/>
      <c r="N777" s="154"/>
      <c r="P777" s="154"/>
      <c r="Q777" s="154"/>
      <c r="R777" s="154"/>
      <c r="S777" s="154"/>
      <c r="T777" s="154"/>
      <c r="U777" s="154"/>
      <c r="V777" s="154"/>
      <c r="W777" s="154"/>
      <c r="X777" s="154"/>
      <c r="Y777" s="154"/>
      <c r="Z777" s="154"/>
      <c r="AA777" s="154"/>
      <c r="AB777" s="154"/>
      <c r="AC777" s="154"/>
      <c r="AD777" s="154"/>
      <c r="AE777" s="154"/>
      <c r="AF777" s="154"/>
      <c r="AG777" s="154"/>
      <c r="AH777" s="154"/>
      <c r="AI777" s="154"/>
      <c r="AJ777" s="154"/>
      <c r="AK777" s="154">
        <f>SUM(AC777-AI777+AJ777)</f>
        <v>0</v>
      </c>
      <c r="AL777" s="154"/>
      <c r="AM777" s="154"/>
      <c r="AN777" s="154"/>
      <c r="AO777" s="156"/>
      <c r="AX777" s="173">
        <f>SUM(AK777)</f>
        <v>0</v>
      </c>
    </row>
    <row r="778" spans="1:51" s="114" customFormat="1" ht="48.75" customHeight="1" hidden="1">
      <c r="A778" s="111"/>
      <c r="B778" s="180" t="s">
        <v>142</v>
      </c>
      <c r="C778" s="181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3"/>
      <c r="P778" s="115"/>
      <c r="Q778" s="115"/>
      <c r="R778" s="115"/>
      <c r="S778" s="115"/>
      <c r="T778" s="115"/>
      <c r="U778" s="112"/>
      <c r="V778" s="112"/>
      <c r="W778" s="112"/>
      <c r="X778" s="112"/>
      <c r="Y778" s="113"/>
      <c r="Z778" s="115"/>
      <c r="AA778" s="115"/>
      <c r="AB778" s="115"/>
      <c r="AC778" s="112"/>
      <c r="AD778" s="112"/>
      <c r="AE778" s="112"/>
      <c r="AF778" s="112"/>
      <c r="AG778" s="112"/>
      <c r="AH778" s="112"/>
      <c r="AI778" s="112"/>
      <c r="AJ778" s="112"/>
      <c r="AK778" s="112">
        <f>SUM(AC778-AI778+AJ778)</f>
        <v>0</v>
      </c>
      <c r="AL778" s="112"/>
      <c r="AM778" s="112"/>
      <c r="AN778" s="112"/>
      <c r="AO778" s="116"/>
      <c r="AY778" s="172">
        <f>SUM(AK778)</f>
        <v>0</v>
      </c>
    </row>
    <row r="779" spans="1:41" s="155" customFormat="1" ht="48.75" customHeight="1" hidden="1" thickBot="1">
      <c r="A779" s="153"/>
      <c r="B779" s="229" t="s">
        <v>143</v>
      </c>
      <c r="C779" s="230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7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>
        <f>SUM(AC779-AI779+AJ779)</f>
        <v>0</v>
      </c>
      <c r="AL779" s="166"/>
      <c r="AM779" s="166"/>
      <c r="AN779" s="166"/>
      <c r="AO779" s="156"/>
    </row>
    <row r="780" spans="1:14" ht="13.5" thickTop="1">
      <c r="A780" s="11"/>
      <c r="B780" s="11"/>
      <c r="C780" s="7"/>
      <c r="D780" s="1"/>
      <c r="E780" s="1"/>
      <c r="F780" s="1"/>
      <c r="G780" s="1"/>
      <c r="H780" s="1"/>
      <c r="L780" s="1"/>
      <c r="M780" s="1"/>
      <c r="N780" s="19"/>
    </row>
    <row r="781" spans="1:14" ht="12.75">
      <c r="A781" s="9"/>
      <c r="B781" s="9"/>
      <c r="C781" s="7"/>
      <c r="D781" s="1"/>
      <c r="E781" s="1"/>
      <c r="F781" s="1"/>
      <c r="G781" s="1"/>
      <c r="H781" s="1"/>
      <c r="L781" s="1"/>
      <c r="M781" s="1"/>
      <c r="N781" s="19"/>
    </row>
    <row r="782" spans="1:14" ht="12.75">
      <c r="A782" s="9"/>
      <c r="B782" s="9"/>
      <c r="C782" s="7"/>
      <c r="D782" s="1"/>
      <c r="E782" s="1"/>
      <c r="F782" s="1"/>
      <c r="G782" s="1"/>
      <c r="H782" s="1"/>
      <c r="L782" s="1"/>
      <c r="M782" s="1"/>
      <c r="N782" s="19"/>
    </row>
    <row r="783" spans="1:14" ht="12.75">
      <c r="A783" s="9"/>
      <c r="B783" s="9"/>
      <c r="C783" s="7"/>
      <c r="D783" s="1"/>
      <c r="E783" s="1"/>
      <c r="F783" s="1"/>
      <c r="G783" s="1"/>
      <c r="H783" s="1"/>
      <c r="L783" s="1"/>
      <c r="M783" s="1"/>
      <c r="N783" s="19"/>
    </row>
    <row r="784" spans="1:14" ht="12.75">
      <c r="A784" s="9"/>
      <c r="B784" s="9"/>
      <c r="C784" s="7"/>
      <c r="D784" s="1"/>
      <c r="E784" s="1"/>
      <c r="F784" s="1"/>
      <c r="G784" s="1"/>
      <c r="H784" s="1"/>
      <c r="L784" s="1"/>
      <c r="M784" s="1"/>
      <c r="N784" s="19"/>
    </row>
    <row r="785" spans="1:14" ht="12.75">
      <c r="A785" s="9"/>
      <c r="B785" s="9"/>
      <c r="C785" s="7"/>
      <c r="D785" s="1"/>
      <c r="E785" s="1"/>
      <c r="F785" s="1"/>
      <c r="G785" s="1"/>
      <c r="H785" s="1"/>
      <c r="L785" s="1"/>
      <c r="M785" s="1"/>
      <c r="N785" s="19"/>
    </row>
    <row r="786" spans="1:14" ht="12.75">
      <c r="A786" s="9"/>
      <c r="B786" s="9"/>
      <c r="C786" s="7"/>
      <c r="D786" s="1"/>
      <c r="E786" s="1"/>
      <c r="F786" s="1"/>
      <c r="G786" s="1"/>
      <c r="H786" s="1"/>
      <c r="L786" s="1"/>
      <c r="M786" s="1"/>
      <c r="N786" s="19"/>
    </row>
    <row r="787" spans="1:14" ht="12.75">
      <c r="A787" s="9"/>
      <c r="B787" s="9"/>
      <c r="C787" s="7"/>
      <c r="D787" s="1"/>
      <c r="E787" s="1"/>
      <c r="F787" s="1"/>
      <c r="G787" s="1"/>
      <c r="H787" s="1"/>
      <c r="L787" s="1"/>
      <c r="M787" s="1"/>
      <c r="N787" s="19"/>
    </row>
    <row r="788" spans="1:14" ht="12.75">
      <c r="A788" s="9"/>
      <c r="B788" s="9"/>
      <c r="C788" s="7"/>
      <c r="D788" s="1"/>
      <c r="E788" s="1"/>
      <c r="F788" s="1"/>
      <c r="G788" s="1"/>
      <c r="H788" s="1"/>
      <c r="L788" s="1"/>
      <c r="M788" s="1"/>
      <c r="N788" s="19"/>
    </row>
    <row r="789" spans="1:14" ht="12.75">
      <c r="A789" s="9"/>
      <c r="B789" s="9"/>
      <c r="C789" s="7"/>
      <c r="D789" s="1"/>
      <c r="E789" s="1"/>
      <c r="F789" s="1"/>
      <c r="G789" s="1"/>
      <c r="H789" s="1"/>
      <c r="L789" s="1"/>
      <c r="M789" s="1"/>
      <c r="N789" s="19"/>
    </row>
    <row r="790" spans="1:14" ht="12.75">
      <c r="A790" s="9"/>
      <c r="B790" s="9"/>
      <c r="C790" s="7"/>
      <c r="D790" s="1"/>
      <c r="E790" s="1"/>
      <c r="F790" s="1"/>
      <c r="G790" s="1"/>
      <c r="H790" s="1"/>
      <c r="L790" s="1"/>
      <c r="M790" s="1"/>
      <c r="N790" s="19"/>
    </row>
    <row r="791" spans="1:14" ht="12.75">
      <c r="A791" s="9"/>
      <c r="B791" s="9"/>
      <c r="C791" s="7"/>
      <c r="D791" s="1"/>
      <c r="E791" s="1"/>
      <c r="F791" s="1"/>
      <c r="G791" s="1"/>
      <c r="H791" s="1"/>
      <c r="L791" s="1"/>
      <c r="M791" s="1"/>
      <c r="N791" s="19"/>
    </row>
    <row r="792" spans="1:14" ht="12.75">
      <c r="A792" s="9"/>
      <c r="B792" s="9"/>
      <c r="C792" s="7"/>
      <c r="D792" s="1"/>
      <c r="E792" s="1"/>
      <c r="F792" s="1"/>
      <c r="G792" s="1"/>
      <c r="H792" s="1"/>
      <c r="L792" s="1"/>
      <c r="M792" s="1"/>
      <c r="N792" s="19"/>
    </row>
    <row r="793" spans="1:14" ht="12.75">
      <c r="A793" s="9"/>
      <c r="B793" s="9"/>
      <c r="C793" s="7"/>
      <c r="D793" s="1"/>
      <c r="E793" s="1"/>
      <c r="F793" s="1"/>
      <c r="G793" s="1"/>
      <c r="H793" s="1"/>
      <c r="L793" s="1"/>
      <c r="M793" s="1"/>
      <c r="N793" s="19"/>
    </row>
    <row r="794" spans="1:14" ht="12.75">
      <c r="A794" s="9"/>
      <c r="B794" s="9"/>
      <c r="C794" s="7"/>
      <c r="D794" s="1"/>
      <c r="E794" s="1"/>
      <c r="F794" s="1"/>
      <c r="G794" s="1"/>
      <c r="H794" s="1"/>
      <c r="L794" s="1"/>
      <c r="M794" s="1"/>
      <c r="N794" s="19"/>
    </row>
    <row r="795" spans="1:14" ht="12.75">
      <c r="A795" s="9"/>
      <c r="B795" s="9"/>
      <c r="C795" s="7"/>
      <c r="D795" s="1"/>
      <c r="E795" s="1"/>
      <c r="F795" s="1"/>
      <c r="G795" s="1"/>
      <c r="H795" s="1"/>
      <c r="L795" s="1"/>
      <c r="M795" s="1"/>
      <c r="N795" s="19"/>
    </row>
    <row r="796" spans="1:14" ht="12.75">
      <c r="A796" s="9"/>
      <c r="B796" s="9"/>
      <c r="C796" s="7"/>
      <c r="D796" s="1"/>
      <c r="E796" s="1"/>
      <c r="F796" s="1"/>
      <c r="G796" s="1"/>
      <c r="H796" s="1"/>
      <c r="L796" s="1"/>
      <c r="M796" s="1"/>
      <c r="N796" s="19"/>
    </row>
    <row r="797" spans="1:14" ht="12.75">
      <c r="A797" s="9"/>
      <c r="B797" s="9"/>
      <c r="C797" s="7"/>
      <c r="D797" s="1"/>
      <c r="E797" s="1"/>
      <c r="F797" s="1"/>
      <c r="G797" s="1"/>
      <c r="H797" s="1"/>
      <c r="L797" s="1"/>
      <c r="M797" s="1"/>
      <c r="N797" s="19"/>
    </row>
    <row r="798" spans="1:14" ht="12.75">
      <c r="A798" s="9"/>
      <c r="B798" s="9"/>
      <c r="C798" s="7"/>
      <c r="D798" s="1"/>
      <c r="E798" s="1"/>
      <c r="F798" s="1"/>
      <c r="G798" s="1"/>
      <c r="H798" s="1"/>
      <c r="L798" s="1"/>
      <c r="M798" s="1"/>
      <c r="N798" s="19"/>
    </row>
    <row r="799" spans="1:14" ht="12.75">
      <c r="A799" s="9"/>
      <c r="B799" s="9"/>
      <c r="C799" s="7"/>
      <c r="D799" s="1"/>
      <c r="E799" s="1"/>
      <c r="F799" s="1"/>
      <c r="G799" s="1"/>
      <c r="H799" s="1"/>
      <c r="L799" s="1"/>
      <c r="M799" s="1"/>
      <c r="N799" s="19"/>
    </row>
    <row r="800" spans="1:14" ht="12.75">
      <c r="A800" s="9"/>
      <c r="B800" s="9"/>
      <c r="C800" s="7"/>
      <c r="D800" s="1"/>
      <c r="E800" s="1"/>
      <c r="F800" s="1"/>
      <c r="G800" s="1"/>
      <c r="H800" s="1"/>
      <c r="L800" s="1"/>
      <c r="M800" s="1"/>
      <c r="N800" s="19"/>
    </row>
    <row r="801" spans="1:14" ht="12.75">
      <c r="A801" s="9"/>
      <c r="B801" s="9"/>
      <c r="C801" s="7"/>
      <c r="D801" s="1"/>
      <c r="E801" s="1"/>
      <c r="F801" s="1"/>
      <c r="G801" s="1"/>
      <c r="H801" s="1"/>
      <c r="L801" s="1"/>
      <c r="M801" s="1"/>
      <c r="N801" s="19"/>
    </row>
    <row r="802" spans="1:14" ht="12.75">
      <c r="A802" s="9"/>
      <c r="B802" s="9"/>
      <c r="C802" s="7"/>
      <c r="D802" s="1"/>
      <c r="E802" s="1"/>
      <c r="F802" s="1"/>
      <c r="G802" s="1"/>
      <c r="H802" s="1"/>
      <c r="L802" s="1"/>
      <c r="M802" s="1"/>
      <c r="N802" s="19"/>
    </row>
    <row r="803" spans="1:14" ht="12.75">
      <c r="A803" s="9"/>
      <c r="B803" s="9"/>
      <c r="C803" s="7"/>
      <c r="D803" s="1"/>
      <c r="E803" s="1"/>
      <c r="F803" s="1"/>
      <c r="G803" s="1"/>
      <c r="H803" s="1"/>
      <c r="L803" s="1"/>
      <c r="M803" s="1"/>
      <c r="N803" s="19"/>
    </row>
    <row r="804" spans="1:14" ht="12.75">
      <c r="A804" s="9"/>
      <c r="B804" s="9"/>
      <c r="C804" s="7"/>
      <c r="D804" s="1"/>
      <c r="E804" s="1"/>
      <c r="F804" s="1"/>
      <c r="G804" s="1"/>
      <c r="H804" s="1"/>
      <c r="L804" s="1"/>
      <c r="M804" s="1"/>
      <c r="N804" s="19"/>
    </row>
    <row r="805" spans="1:14" ht="12.75">
      <c r="A805" s="9"/>
      <c r="B805" s="9"/>
      <c r="C805" s="7"/>
      <c r="D805" s="1"/>
      <c r="E805" s="1"/>
      <c r="F805" s="1"/>
      <c r="G805" s="1"/>
      <c r="H805" s="1"/>
      <c r="L805" s="1"/>
      <c r="M805" s="1"/>
      <c r="N805" s="19"/>
    </row>
    <row r="806" spans="1:14" ht="12.75">
      <c r="A806" s="9"/>
      <c r="B806" s="9"/>
      <c r="C806" s="7"/>
      <c r="D806" s="1"/>
      <c r="E806" s="1"/>
      <c r="F806" s="1"/>
      <c r="G806" s="1"/>
      <c r="H806" s="1"/>
      <c r="L806" s="1"/>
      <c r="M806" s="1"/>
      <c r="N806" s="19"/>
    </row>
    <row r="807" spans="1:14" ht="12.75">
      <c r="A807" s="9"/>
      <c r="B807" s="9"/>
      <c r="C807" s="7"/>
      <c r="D807" s="1"/>
      <c r="E807" s="1"/>
      <c r="F807" s="1"/>
      <c r="G807" s="1"/>
      <c r="H807" s="1"/>
      <c r="L807" s="1"/>
      <c r="M807" s="1"/>
      <c r="N807" s="19"/>
    </row>
    <row r="808" spans="1:14" ht="12.75">
      <c r="A808" s="9"/>
      <c r="B808" s="9"/>
      <c r="C808" s="7"/>
      <c r="D808" s="1"/>
      <c r="E808" s="1"/>
      <c r="F808" s="1"/>
      <c r="G808" s="1"/>
      <c r="H808" s="1"/>
      <c r="L808" s="1"/>
      <c r="M808" s="1"/>
      <c r="N808" s="19"/>
    </row>
    <row r="809" spans="1:14" ht="12.75">
      <c r="A809" s="9"/>
      <c r="B809" s="9"/>
      <c r="C809" s="7"/>
      <c r="D809" s="1"/>
      <c r="E809" s="1"/>
      <c r="F809" s="1"/>
      <c r="G809" s="1"/>
      <c r="H809" s="1"/>
      <c r="L809" s="1"/>
      <c r="M809" s="1"/>
      <c r="N809" s="19"/>
    </row>
    <row r="810" spans="1:14" ht="12.75">
      <c r="A810" s="9"/>
      <c r="B810" s="9"/>
      <c r="C810" s="7"/>
      <c r="D810" s="1"/>
      <c r="E810" s="1"/>
      <c r="F810" s="1"/>
      <c r="G810" s="1"/>
      <c r="H810" s="1"/>
      <c r="L810" s="1"/>
      <c r="M810" s="1"/>
      <c r="N810" s="19"/>
    </row>
    <row r="811" spans="1:14" ht="12.75">
      <c r="A811" s="9"/>
      <c r="B811" s="9"/>
      <c r="C811" s="7"/>
      <c r="D811" s="1"/>
      <c r="E811" s="1"/>
      <c r="F811" s="1"/>
      <c r="G811" s="1"/>
      <c r="H811" s="1"/>
      <c r="L811" s="1"/>
      <c r="M811" s="1"/>
      <c r="N811" s="19"/>
    </row>
    <row r="812" spans="1:14" ht="12.75">
      <c r="A812" s="9"/>
      <c r="B812" s="9"/>
      <c r="C812" s="7"/>
      <c r="D812" s="1"/>
      <c r="E812" s="1"/>
      <c r="F812" s="1"/>
      <c r="G812" s="1"/>
      <c r="H812" s="1"/>
      <c r="L812" s="1"/>
      <c r="M812" s="1"/>
      <c r="N812" s="19"/>
    </row>
    <row r="813" spans="1:14" ht="12.75">
      <c r="A813" s="9"/>
      <c r="B813" s="9"/>
      <c r="C813" s="7"/>
      <c r="D813" s="1"/>
      <c r="E813" s="1"/>
      <c r="F813" s="1"/>
      <c r="G813" s="1"/>
      <c r="H813" s="1"/>
      <c r="L813" s="1"/>
      <c r="M813" s="1"/>
      <c r="N813" s="19"/>
    </row>
    <row r="814" spans="1:14" ht="12.75">
      <c r="A814" s="9"/>
      <c r="B814" s="9"/>
      <c r="C814" s="7"/>
      <c r="D814" s="1"/>
      <c r="E814" s="1"/>
      <c r="F814" s="1"/>
      <c r="G814" s="1"/>
      <c r="H814" s="1"/>
      <c r="L814" s="1"/>
      <c r="M814" s="1"/>
      <c r="N814" s="19"/>
    </row>
    <row r="815" spans="1:14" ht="12.75">
      <c r="A815" s="9"/>
      <c r="B815" s="9"/>
      <c r="C815" s="7"/>
      <c r="D815" s="1"/>
      <c r="E815" s="1"/>
      <c r="F815" s="1"/>
      <c r="G815" s="1"/>
      <c r="H815" s="1"/>
      <c r="L815" s="1"/>
      <c r="M815" s="1"/>
      <c r="N815" s="19"/>
    </row>
    <row r="816" spans="1:14" ht="12.75">
      <c r="A816" s="9"/>
      <c r="B816" s="9"/>
      <c r="C816" s="7"/>
      <c r="D816" s="1"/>
      <c r="E816" s="1"/>
      <c r="F816" s="1"/>
      <c r="G816" s="1"/>
      <c r="H816" s="1"/>
      <c r="L816" s="1"/>
      <c r="M816" s="1"/>
      <c r="N816" s="19"/>
    </row>
    <row r="817" spans="1:14" ht="12.75">
      <c r="A817" s="9"/>
      <c r="B817" s="9"/>
      <c r="C817" s="7"/>
      <c r="D817" s="1"/>
      <c r="E817" s="1"/>
      <c r="F817" s="1"/>
      <c r="G817" s="1"/>
      <c r="H817" s="1"/>
      <c r="L817" s="1"/>
      <c r="M817" s="1"/>
      <c r="N817" s="19"/>
    </row>
    <row r="818" spans="1:14" ht="12.75">
      <c r="A818" s="9"/>
      <c r="B818" s="9"/>
      <c r="C818" s="7"/>
      <c r="D818" s="1"/>
      <c r="E818" s="1"/>
      <c r="F818" s="1"/>
      <c r="G818" s="1"/>
      <c r="H818" s="1"/>
      <c r="L818" s="1"/>
      <c r="M818" s="1"/>
      <c r="N818" s="19"/>
    </row>
    <row r="819" spans="1:14" ht="12.75">
      <c r="A819" s="9"/>
      <c r="B819" s="9"/>
      <c r="C819" s="7"/>
      <c r="D819" s="1"/>
      <c r="E819" s="1"/>
      <c r="F819" s="1"/>
      <c r="G819" s="1"/>
      <c r="H819" s="1"/>
      <c r="L819" s="1"/>
      <c r="M819" s="1"/>
      <c r="N819" s="19"/>
    </row>
    <row r="820" spans="1:14" ht="12.75">
      <c r="A820" s="9"/>
      <c r="B820" s="9"/>
      <c r="C820" s="7"/>
      <c r="D820" s="1"/>
      <c r="E820" s="1"/>
      <c r="F820" s="1"/>
      <c r="G820" s="1"/>
      <c r="H820" s="1"/>
      <c r="L820" s="1"/>
      <c r="M820" s="1"/>
      <c r="N820" s="19"/>
    </row>
    <row r="821" spans="1:14" ht="12.75">
      <c r="A821" s="9"/>
      <c r="B821" s="9"/>
      <c r="C821" s="7"/>
      <c r="D821" s="1"/>
      <c r="E821" s="1"/>
      <c r="F821" s="1"/>
      <c r="G821" s="1"/>
      <c r="H821" s="1"/>
      <c r="L821" s="1"/>
      <c r="M821" s="1"/>
      <c r="N821" s="19"/>
    </row>
    <row r="822" spans="1:14" ht="12.75">
      <c r="A822" s="9"/>
      <c r="B822" s="9"/>
      <c r="C822" s="7"/>
      <c r="D822" s="1"/>
      <c r="E822" s="1"/>
      <c r="F822" s="1"/>
      <c r="G822" s="1"/>
      <c r="H822" s="1"/>
      <c r="L822" s="1"/>
      <c r="M822" s="1"/>
      <c r="N822" s="19"/>
    </row>
    <row r="823" spans="1:14" ht="12.75">
      <c r="A823" s="9"/>
      <c r="B823" s="9"/>
      <c r="C823" s="7"/>
      <c r="D823" s="1"/>
      <c r="E823" s="1"/>
      <c r="F823" s="1"/>
      <c r="G823" s="1"/>
      <c r="H823" s="1"/>
      <c r="L823" s="1"/>
      <c r="M823" s="1"/>
      <c r="N823" s="19"/>
    </row>
    <row r="824" spans="1:14" ht="12.75">
      <c r="A824" s="9"/>
      <c r="B824" s="9"/>
      <c r="C824" s="7"/>
      <c r="D824" s="1"/>
      <c r="E824" s="1"/>
      <c r="F824" s="1"/>
      <c r="G824" s="1"/>
      <c r="H824" s="1"/>
      <c r="L824" s="1"/>
      <c r="M824" s="1"/>
      <c r="N824" s="19"/>
    </row>
    <row r="825" spans="1:14" ht="12.75">
      <c r="A825" s="9"/>
      <c r="B825" s="9"/>
      <c r="C825" s="7"/>
      <c r="D825" s="1"/>
      <c r="E825" s="1"/>
      <c r="F825" s="1"/>
      <c r="G825" s="1"/>
      <c r="H825" s="1"/>
      <c r="L825" s="1"/>
      <c r="M825" s="1"/>
      <c r="N825" s="19"/>
    </row>
    <row r="826" spans="1:14" ht="12.75">
      <c r="A826" s="9"/>
      <c r="B826" s="9"/>
      <c r="C826" s="7"/>
      <c r="D826" s="1"/>
      <c r="E826" s="1"/>
      <c r="F826" s="1"/>
      <c r="G826" s="1"/>
      <c r="H826" s="1"/>
      <c r="L826" s="1"/>
      <c r="M826" s="1"/>
      <c r="N826" s="19"/>
    </row>
    <row r="827" spans="1:14" ht="12.75">
      <c r="A827" s="9"/>
      <c r="B827" s="9"/>
      <c r="C827" s="7"/>
      <c r="D827" s="1"/>
      <c r="E827" s="1"/>
      <c r="F827" s="1"/>
      <c r="G827" s="1"/>
      <c r="H827" s="1"/>
      <c r="L827" s="1"/>
      <c r="M827" s="1"/>
      <c r="N827" s="19"/>
    </row>
    <row r="828" spans="1:14" ht="12.75">
      <c r="A828" s="9"/>
      <c r="B828" s="9"/>
      <c r="C828" s="7"/>
      <c r="D828" s="1"/>
      <c r="E828" s="1"/>
      <c r="F828" s="1"/>
      <c r="G828" s="1"/>
      <c r="H828" s="1"/>
      <c r="L828" s="1"/>
      <c r="M828" s="1"/>
      <c r="N828" s="19"/>
    </row>
    <row r="829" spans="1:14" ht="12.75">
      <c r="A829" s="9"/>
      <c r="B829" s="9"/>
      <c r="C829" s="7"/>
      <c r="D829" s="1"/>
      <c r="E829" s="1"/>
      <c r="F829" s="1"/>
      <c r="G829" s="1"/>
      <c r="H829" s="1"/>
      <c r="L829" s="1"/>
      <c r="M829" s="1"/>
      <c r="N829" s="19"/>
    </row>
    <row r="830" spans="1:14" ht="12.75">
      <c r="A830" s="9"/>
      <c r="B830" s="9"/>
      <c r="C830" s="7"/>
      <c r="D830" s="1"/>
      <c r="E830" s="1"/>
      <c r="F830" s="1"/>
      <c r="G830" s="1"/>
      <c r="H830" s="1"/>
      <c r="L830" s="1"/>
      <c r="M830" s="1"/>
      <c r="N830" s="19"/>
    </row>
    <row r="831" spans="1:14" ht="12.75">
      <c r="A831" s="9"/>
      <c r="B831" s="9"/>
      <c r="C831" s="7"/>
      <c r="D831" s="1"/>
      <c r="E831" s="1"/>
      <c r="F831" s="1"/>
      <c r="G831" s="1"/>
      <c r="H831" s="1"/>
      <c r="L831" s="1"/>
      <c r="M831" s="1"/>
      <c r="N831" s="19"/>
    </row>
    <row r="832" spans="1:14" ht="12.75">
      <c r="A832" s="9"/>
      <c r="B832" s="9"/>
      <c r="C832" s="7"/>
      <c r="D832" s="1"/>
      <c r="E832" s="1"/>
      <c r="F832" s="1"/>
      <c r="G832" s="1"/>
      <c r="H832" s="1"/>
      <c r="L832" s="1"/>
      <c r="M832" s="1"/>
      <c r="N832" s="19"/>
    </row>
    <row r="833" spans="1:14" ht="12.75">
      <c r="A833" s="9"/>
      <c r="B833" s="9"/>
      <c r="C833" s="7"/>
      <c r="D833" s="1"/>
      <c r="E833" s="1"/>
      <c r="F833" s="1"/>
      <c r="G833" s="1"/>
      <c r="H833" s="1"/>
      <c r="L833" s="1"/>
      <c r="M833" s="1"/>
      <c r="N833" s="19"/>
    </row>
    <row r="834" spans="1:14" ht="12.75">
      <c r="A834" s="9"/>
      <c r="B834" s="9"/>
      <c r="C834" s="7"/>
      <c r="D834" s="1"/>
      <c r="E834" s="1"/>
      <c r="F834" s="1"/>
      <c r="G834" s="1"/>
      <c r="H834" s="1"/>
      <c r="L834" s="1"/>
      <c r="M834" s="1"/>
      <c r="N834" s="19"/>
    </row>
    <row r="835" spans="1:14" ht="12.75">
      <c r="A835" s="9"/>
      <c r="B835" s="9"/>
      <c r="C835" s="7"/>
      <c r="D835" s="1"/>
      <c r="E835" s="1"/>
      <c r="F835" s="1"/>
      <c r="G835" s="1"/>
      <c r="H835" s="1"/>
      <c r="L835" s="1"/>
      <c r="M835" s="1"/>
      <c r="N835" s="19"/>
    </row>
    <row r="836" spans="1:14" ht="12.75">
      <c r="A836" s="9"/>
      <c r="B836" s="9"/>
      <c r="C836" s="7"/>
      <c r="D836" s="1"/>
      <c r="E836" s="1"/>
      <c r="F836" s="1"/>
      <c r="G836" s="1"/>
      <c r="H836" s="1"/>
      <c r="L836" s="1"/>
      <c r="M836" s="1"/>
      <c r="N836" s="19"/>
    </row>
    <row r="837" spans="1:14" ht="12.75">
      <c r="A837" s="9"/>
      <c r="B837" s="9"/>
      <c r="C837" s="7"/>
      <c r="D837" s="1"/>
      <c r="E837" s="1"/>
      <c r="F837" s="1"/>
      <c r="G837" s="1"/>
      <c r="H837" s="1"/>
      <c r="L837" s="1"/>
      <c r="M837" s="1"/>
      <c r="N837" s="19"/>
    </row>
    <row r="838" spans="1:14" ht="12.75">
      <c r="A838" s="9"/>
      <c r="B838" s="9"/>
      <c r="C838" s="7"/>
      <c r="D838" s="1"/>
      <c r="E838" s="1"/>
      <c r="F838" s="1"/>
      <c r="G838" s="1"/>
      <c r="H838" s="1"/>
      <c r="L838" s="1"/>
      <c r="M838" s="1"/>
      <c r="N838" s="19"/>
    </row>
    <row r="839" spans="1:14" ht="12.75">
      <c r="A839" s="9"/>
      <c r="B839" s="9"/>
      <c r="C839" s="7"/>
      <c r="D839" s="1"/>
      <c r="E839" s="1"/>
      <c r="F839" s="1"/>
      <c r="G839" s="1"/>
      <c r="H839" s="1"/>
      <c r="L839" s="1"/>
      <c r="M839" s="1"/>
      <c r="N839" s="19"/>
    </row>
    <row r="840" spans="1:14" ht="12.75">
      <c r="A840" s="9"/>
      <c r="B840" s="9"/>
      <c r="C840" s="7"/>
      <c r="D840" s="1"/>
      <c r="E840" s="1"/>
      <c r="F840" s="1"/>
      <c r="G840" s="1"/>
      <c r="H840" s="1"/>
      <c r="L840" s="1"/>
      <c r="M840" s="1"/>
      <c r="N840" s="19"/>
    </row>
    <row r="841" spans="1:14" ht="12.75">
      <c r="A841" s="9"/>
      <c r="B841" s="9"/>
      <c r="C841" s="7"/>
      <c r="D841" s="1"/>
      <c r="E841" s="1"/>
      <c r="F841" s="1"/>
      <c r="G841" s="1"/>
      <c r="H841" s="1"/>
      <c r="L841" s="1"/>
      <c r="M841" s="1"/>
      <c r="N841" s="19"/>
    </row>
    <row r="842" spans="1:14" ht="12.75">
      <c r="A842" s="9"/>
      <c r="B842" s="9"/>
      <c r="C842" s="7"/>
      <c r="D842" s="1"/>
      <c r="E842" s="1"/>
      <c r="F842" s="1"/>
      <c r="G842" s="1"/>
      <c r="H842" s="1"/>
      <c r="L842" s="1"/>
      <c r="M842" s="1"/>
      <c r="N842" s="19"/>
    </row>
    <row r="843" spans="1:14" ht="12.75">
      <c r="A843" s="9"/>
      <c r="B843" s="9"/>
      <c r="C843" s="7"/>
      <c r="D843" s="1"/>
      <c r="E843" s="1"/>
      <c r="F843" s="1"/>
      <c r="G843" s="1"/>
      <c r="H843" s="1"/>
      <c r="L843" s="1"/>
      <c r="M843" s="1"/>
      <c r="N843" s="19"/>
    </row>
    <row r="844" spans="1:14" ht="12.75">
      <c r="A844" s="9"/>
      <c r="B844" s="9"/>
      <c r="C844" s="7"/>
      <c r="D844" s="1"/>
      <c r="E844" s="1"/>
      <c r="F844" s="1"/>
      <c r="G844" s="1"/>
      <c r="H844" s="1"/>
      <c r="L844" s="1"/>
      <c r="M844" s="1"/>
      <c r="N844" s="19"/>
    </row>
    <row r="845" spans="1:14" ht="12.75">
      <c r="A845" s="9"/>
      <c r="B845" s="9"/>
      <c r="C845" s="7"/>
      <c r="D845" s="1"/>
      <c r="E845" s="1"/>
      <c r="F845" s="1"/>
      <c r="G845" s="1"/>
      <c r="H845" s="1"/>
      <c r="L845" s="1"/>
      <c r="M845" s="1"/>
      <c r="N845" s="19"/>
    </row>
    <row r="846" spans="1:14" ht="12.75">
      <c r="A846" s="9"/>
      <c r="B846" s="9"/>
      <c r="C846" s="7"/>
      <c r="D846" s="1"/>
      <c r="E846" s="1"/>
      <c r="F846" s="1"/>
      <c r="G846" s="1"/>
      <c r="H846" s="1"/>
      <c r="L846" s="1"/>
      <c r="M846" s="1"/>
      <c r="N846" s="19"/>
    </row>
    <row r="847" spans="1:14" ht="12.75">
      <c r="A847" s="9"/>
      <c r="B847" s="9"/>
      <c r="C847" s="7"/>
      <c r="D847" s="1"/>
      <c r="E847" s="1"/>
      <c r="F847" s="1"/>
      <c r="G847" s="1"/>
      <c r="H847" s="1"/>
      <c r="L847" s="1"/>
      <c r="M847" s="1"/>
      <c r="N847" s="19"/>
    </row>
    <row r="848" spans="1:14" ht="12.75">
      <c r="A848" s="9"/>
      <c r="B848" s="9"/>
      <c r="C848" s="7"/>
      <c r="D848" s="1"/>
      <c r="E848" s="1"/>
      <c r="F848" s="1"/>
      <c r="G848" s="1"/>
      <c r="H848" s="1"/>
      <c r="L848" s="1"/>
      <c r="M848" s="1"/>
      <c r="N848" s="19"/>
    </row>
    <row r="849" spans="1:14" ht="12.75">
      <c r="A849" s="9"/>
      <c r="B849" s="9"/>
      <c r="C849" s="7"/>
      <c r="D849" s="1"/>
      <c r="E849" s="1"/>
      <c r="F849" s="1"/>
      <c r="G849" s="1"/>
      <c r="H849" s="1"/>
      <c r="L849" s="1"/>
      <c r="M849" s="1"/>
      <c r="N849" s="19"/>
    </row>
    <row r="850" spans="1:14" ht="12.75">
      <c r="A850" s="9"/>
      <c r="B850" s="9"/>
      <c r="C850" s="7"/>
      <c r="D850" s="1"/>
      <c r="E850" s="1"/>
      <c r="F850" s="1"/>
      <c r="G850" s="1"/>
      <c r="H850" s="1"/>
      <c r="L850" s="1"/>
      <c r="M850" s="1"/>
      <c r="N850" s="19"/>
    </row>
    <row r="851" spans="1:14" ht="12.75">
      <c r="A851" s="9"/>
      <c r="B851" s="9"/>
      <c r="C851" s="7"/>
      <c r="D851" s="1"/>
      <c r="E851" s="1"/>
      <c r="F851" s="1"/>
      <c r="G851" s="1"/>
      <c r="H851" s="1"/>
      <c r="L851" s="1"/>
      <c r="M851" s="1"/>
      <c r="N851" s="19"/>
    </row>
    <row r="852" spans="1:14" ht="12.75">
      <c r="A852" s="9"/>
      <c r="B852" s="9"/>
      <c r="C852" s="7"/>
      <c r="D852" s="1"/>
      <c r="E852" s="1"/>
      <c r="F852" s="1"/>
      <c r="G852" s="1"/>
      <c r="H852" s="1"/>
      <c r="L852" s="1"/>
      <c r="M852" s="1"/>
      <c r="N852" s="19"/>
    </row>
    <row r="853" spans="1:14" ht="12.75">
      <c r="A853" s="9"/>
      <c r="B853" s="9"/>
      <c r="C853" s="7"/>
      <c r="D853" s="1"/>
      <c r="E853" s="1"/>
      <c r="F853" s="1"/>
      <c r="G853" s="1"/>
      <c r="H853" s="1"/>
      <c r="L853" s="1"/>
      <c r="M853" s="1"/>
      <c r="N853" s="19"/>
    </row>
    <row r="854" spans="1:14" ht="12.75">
      <c r="A854" s="9"/>
      <c r="B854" s="9"/>
      <c r="C854" s="7"/>
      <c r="D854" s="1"/>
      <c r="E854" s="1"/>
      <c r="F854" s="1"/>
      <c r="G854" s="1"/>
      <c r="H854" s="1"/>
      <c r="L854" s="1"/>
      <c r="M854" s="1"/>
      <c r="N854" s="19"/>
    </row>
    <row r="855" spans="1:14" ht="12.75">
      <c r="A855" s="9"/>
      <c r="B855" s="9"/>
      <c r="C855" s="7"/>
      <c r="D855" s="1"/>
      <c r="E855" s="1"/>
      <c r="F855" s="1"/>
      <c r="G855" s="1"/>
      <c r="H855" s="1"/>
      <c r="L855" s="1"/>
      <c r="M855" s="1"/>
      <c r="N855" s="19"/>
    </row>
    <row r="856" spans="1:14" ht="12.75">
      <c r="A856" s="9"/>
      <c r="B856" s="9"/>
      <c r="C856" s="7"/>
      <c r="D856" s="1"/>
      <c r="E856" s="1"/>
      <c r="F856" s="1"/>
      <c r="G856" s="1"/>
      <c r="H856" s="1"/>
      <c r="L856" s="1"/>
      <c r="M856" s="1"/>
      <c r="N856" s="19"/>
    </row>
    <row r="857" spans="1:14" ht="12.75">
      <c r="A857" s="9"/>
      <c r="B857" s="9"/>
      <c r="C857" s="7"/>
      <c r="D857" s="1"/>
      <c r="E857" s="1"/>
      <c r="F857" s="1"/>
      <c r="G857" s="1"/>
      <c r="H857" s="1"/>
      <c r="L857" s="1"/>
      <c r="M857" s="1"/>
      <c r="N857" s="19"/>
    </row>
    <row r="858" spans="1:14" ht="12.75">
      <c r="A858" s="9"/>
      <c r="B858" s="9"/>
      <c r="C858" s="7"/>
      <c r="D858" s="1"/>
      <c r="E858" s="1"/>
      <c r="F858" s="1"/>
      <c r="G858" s="1"/>
      <c r="H858" s="1"/>
      <c r="L858" s="1"/>
      <c r="M858" s="1"/>
      <c r="N858" s="19"/>
    </row>
    <row r="859" spans="1:14" ht="12.75">
      <c r="A859" s="9"/>
      <c r="B859" s="9"/>
      <c r="C859" s="7"/>
      <c r="D859" s="1"/>
      <c r="E859" s="1"/>
      <c r="F859" s="1"/>
      <c r="G859" s="1"/>
      <c r="H859" s="1"/>
      <c r="L859" s="1"/>
      <c r="M859" s="1"/>
      <c r="N859" s="19"/>
    </row>
    <row r="860" spans="1:14" ht="12.75">
      <c r="A860" s="9"/>
      <c r="B860" s="9"/>
      <c r="C860" s="7"/>
      <c r="D860" s="1"/>
      <c r="E860" s="1"/>
      <c r="F860" s="1"/>
      <c r="G860" s="1"/>
      <c r="H860" s="1"/>
      <c r="L860" s="1"/>
      <c r="M860" s="1"/>
      <c r="N860" s="19"/>
    </row>
    <row r="861" spans="1:14" ht="12.75">
      <c r="A861" s="9"/>
      <c r="B861" s="9"/>
      <c r="C861" s="7"/>
      <c r="D861" s="1"/>
      <c r="E861" s="1"/>
      <c r="F861" s="1"/>
      <c r="G861" s="1"/>
      <c r="H861" s="1"/>
      <c r="L861" s="1"/>
      <c r="M861" s="1"/>
      <c r="N861" s="19"/>
    </row>
    <row r="862" spans="1:14" ht="12.75">
      <c r="A862" s="9"/>
      <c r="B862" s="9"/>
      <c r="C862" s="7"/>
      <c r="D862" s="1"/>
      <c r="E862" s="1"/>
      <c r="F862" s="1"/>
      <c r="G862" s="1"/>
      <c r="H862" s="1"/>
      <c r="L862" s="1"/>
      <c r="M862" s="1"/>
      <c r="N862" s="19"/>
    </row>
    <row r="863" spans="1:14" ht="12.75">
      <c r="A863" s="9"/>
      <c r="B863" s="9"/>
      <c r="C863" s="7"/>
      <c r="D863" s="1"/>
      <c r="E863" s="1"/>
      <c r="F863" s="1"/>
      <c r="G863" s="1"/>
      <c r="H863" s="1"/>
      <c r="L863" s="1"/>
      <c r="M863" s="1"/>
      <c r="N863" s="19"/>
    </row>
    <row r="864" spans="1:14" ht="12.75">
      <c r="A864" s="9"/>
      <c r="B864" s="9"/>
      <c r="C864" s="7"/>
      <c r="D864" s="1"/>
      <c r="E864" s="1"/>
      <c r="F864" s="1"/>
      <c r="G864" s="1"/>
      <c r="H864" s="1"/>
      <c r="L864" s="1"/>
      <c r="M864" s="1"/>
      <c r="N864" s="19"/>
    </row>
    <row r="865" spans="1:14" ht="12.75">
      <c r="A865" s="9"/>
      <c r="B865" s="9"/>
      <c r="C865" s="7"/>
      <c r="D865" s="1"/>
      <c r="E865" s="1"/>
      <c r="F865" s="1"/>
      <c r="G865" s="1"/>
      <c r="H865" s="1"/>
      <c r="L865" s="1"/>
      <c r="M865" s="1"/>
      <c r="N865" s="19"/>
    </row>
    <row r="866" spans="1:14" ht="12.75">
      <c r="A866" s="9"/>
      <c r="B866" s="9"/>
      <c r="C866" s="7"/>
      <c r="D866" s="1"/>
      <c r="E866" s="1"/>
      <c r="F866" s="1"/>
      <c r="G866" s="1"/>
      <c r="H866" s="1"/>
      <c r="L866" s="1"/>
      <c r="M866" s="1"/>
      <c r="N866" s="19"/>
    </row>
    <row r="867" spans="1:14" ht="12.75">
      <c r="A867" s="9"/>
      <c r="B867" s="9"/>
      <c r="C867" s="7"/>
      <c r="D867" s="1"/>
      <c r="E867" s="1"/>
      <c r="F867" s="1"/>
      <c r="G867" s="1"/>
      <c r="H867" s="1"/>
      <c r="L867" s="1"/>
      <c r="M867" s="1"/>
      <c r="N867" s="19"/>
    </row>
    <row r="868" spans="1:14" ht="12.75">
      <c r="A868" s="9"/>
      <c r="B868" s="9"/>
      <c r="C868" s="7"/>
      <c r="D868" s="1"/>
      <c r="E868" s="1"/>
      <c r="F868" s="1"/>
      <c r="G868" s="1"/>
      <c r="H868" s="1"/>
      <c r="L868" s="1"/>
      <c r="M868" s="1"/>
      <c r="N868" s="19"/>
    </row>
    <row r="869" spans="1:14" ht="12.75">
      <c r="A869" s="9"/>
      <c r="B869" s="9"/>
      <c r="C869" s="7"/>
      <c r="D869" s="1"/>
      <c r="E869" s="1"/>
      <c r="F869" s="1"/>
      <c r="G869" s="1"/>
      <c r="H869" s="1"/>
      <c r="L869" s="1"/>
      <c r="M869" s="1"/>
      <c r="N869" s="19"/>
    </row>
    <row r="870" spans="1:14" ht="12.75">
      <c r="A870" s="9"/>
      <c r="B870" s="9"/>
      <c r="C870" s="7"/>
      <c r="D870" s="1"/>
      <c r="E870" s="1"/>
      <c r="F870" s="1"/>
      <c r="G870" s="1"/>
      <c r="H870" s="1"/>
      <c r="L870" s="1"/>
      <c r="M870" s="1"/>
      <c r="N870" s="19"/>
    </row>
    <row r="871" spans="1:14" ht="12.75">
      <c r="A871" s="9"/>
      <c r="B871" s="9"/>
      <c r="C871" s="7"/>
      <c r="D871" s="1"/>
      <c r="E871" s="1"/>
      <c r="F871" s="1"/>
      <c r="G871" s="1"/>
      <c r="H871" s="1"/>
      <c r="L871" s="1"/>
      <c r="M871" s="1"/>
      <c r="N871" s="19"/>
    </row>
    <row r="872" spans="1:14" ht="12.75">
      <c r="A872" s="9"/>
      <c r="B872" s="9"/>
      <c r="C872" s="7"/>
      <c r="D872" s="1"/>
      <c r="E872" s="1"/>
      <c r="F872" s="1"/>
      <c r="G872" s="1"/>
      <c r="H872" s="1"/>
      <c r="L872" s="1"/>
      <c r="M872" s="1"/>
      <c r="N872" s="19"/>
    </row>
    <row r="873" spans="1:14" ht="12.75">
      <c r="A873" s="9"/>
      <c r="B873" s="9"/>
      <c r="C873" s="7"/>
      <c r="D873" s="1"/>
      <c r="E873" s="1"/>
      <c r="F873" s="1"/>
      <c r="G873" s="1"/>
      <c r="H873" s="1"/>
      <c r="L873" s="1"/>
      <c r="M873" s="1"/>
      <c r="N873" s="19"/>
    </row>
    <row r="874" spans="1:14" ht="12.75">
      <c r="A874" s="9"/>
      <c r="B874" s="9"/>
      <c r="C874" s="7"/>
      <c r="D874" s="1"/>
      <c r="E874" s="1"/>
      <c r="F874" s="1"/>
      <c r="G874" s="1"/>
      <c r="H874" s="1"/>
      <c r="L874" s="1"/>
      <c r="M874" s="1"/>
      <c r="N874" s="19"/>
    </row>
    <row r="875" spans="1:14" ht="12.75">
      <c r="A875" s="9"/>
      <c r="B875" s="9"/>
      <c r="C875" s="7"/>
      <c r="D875" s="1"/>
      <c r="E875" s="1"/>
      <c r="F875" s="1"/>
      <c r="G875" s="1"/>
      <c r="H875" s="1"/>
      <c r="L875" s="1"/>
      <c r="M875" s="1"/>
      <c r="N875" s="19"/>
    </row>
    <row r="876" spans="1:14" ht="12.75">
      <c r="A876" s="9"/>
      <c r="B876" s="9"/>
      <c r="C876" s="7"/>
      <c r="D876" s="1"/>
      <c r="E876" s="1"/>
      <c r="F876" s="1"/>
      <c r="G876" s="1"/>
      <c r="H876" s="1"/>
      <c r="L876" s="1"/>
      <c r="M876" s="1"/>
      <c r="N876" s="19"/>
    </row>
    <row r="877" spans="1:14" ht="12.75">
      <c r="A877" s="9"/>
      <c r="B877" s="9"/>
      <c r="C877" s="7"/>
      <c r="D877" s="1"/>
      <c r="E877" s="1"/>
      <c r="F877" s="1"/>
      <c r="G877" s="1"/>
      <c r="H877" s="1"/>
      <c r="L877" s="1"/>
      <c r="M877" s="1"/>
      <c r="N877" s="19"/>
    </row>
    <row r="878" spans="1:14" ht="12.75">
      <c r="A878" s="9"/>
      <c r="B878" s="9"/>
      <c r="C878" s="7"/>
      <c r="D878" s="1"/>
      <c r="E878" s="1"/>
      <c r="F878" s="1"/>
      <c r="G878" s="1"/>
      <c r="H878" s="1"/>
      <c r="L878" s="1"/>
      <c r="M878" s="1"/>
      <c r="N878" s="19"/>
    </row>
    <row r="879" spans="1:14" ht="12.75">
      <c r="A879" s="9"/>
      <c r="B879" s="9"/>
      <c r="C879" s="7"/>
      <c r="D879" s="1"/>
      <c r="E879" s="1"/>
      <c r="F879" s="1"/>
      <c r="G879" s="1"/>
      <c r="H879" s="1"/>
      <c r="L879" s="1"/>
      <c r="M879" s="1"/>
      <c r="N879" s="19"/>
    </row>
    <row r="880" spans="1:14" ht="12.75">
      <c r="A880" s="9"/>
      <c r="B880" s="9"/>
      <c r="C880" s="7"/>
      <c r="D880" s="1"/>
      <c r="E880" s="1"/>
      <c r="F880" s="1"/>
      <c r="G880" s="1"/>
      <c r="H880" s="1"/>
      <c r="L880" s="1"/>
      <c r="M880" s="1"/>
      <c r="N880" s="19"/>
    </row>
    <row r="881" spans="1:14" ht="12.75">
      <c r="A881" s="9"/>
      <c r="B881" s="9"/>
      <c r="C881" s="7"/>
      <c r="D881" s="1"/>
      <c r="E881" s="1"/>
      <c r="F881" s="1"/>
      <c r="G881" s="1"/>
      <c r="H881" s="1"/>
      <c r="L881" s="1"/>
      <c r="M881" s="1"/>
      <c r="N881" s="19"/>
    </row>
    <row r="882" spans="1:14" ht="12.75">
      <c r="A882" s="9"/>
      <c r="B882" s="9"/>
      <c r="C882" s="7"/>
      <c r="D882" s="1"/>
      <c r="E882" s="1"/>
      <c r="F882" s="1"/>
      <c r="G882" s="1"/>
      <c r="H882" s="1"/>
      <c r="L882" s="1"/>
      <c r="M882" s="1"/>
      <c r="N882" s="19"/>
    </row>
    <row r="883" spans="1:14" ht="12.75">
      <c r="A883" s="9"/>
      <c r="B883" s="9"/>
      <c r="C883" s="7"/>
      <c r="D883" s="1"/>
      <c r="E883" s="1"/>
      <c r="F883" s="1"/>
      <c r="G883" s="1"/>
      <c r="H883" s="1"/>
      <c r="L883" s="1"/>
      <c r="M883" s="1"/>
      <c r="N883" s="19"/>
    </row>
    <row r="884" spans="1:14" ht="12.75">
      <c r="A884" s="9"/>
      <c r="B884" s="9"/>
      <c r="C884" s="7"/>
      <c r="D884" s="1"/>
      <c r="E884" s="1"/>
      <c r="F884" s="1"/>
      <c r="G884" s="1"/>
      <c r="H884" s="1"/>
      <c r="L884" s="1"/>
      <c r="M884" s="1"/>
      <c r="N884" s="19"/>
    </row>
    <row r="885" spans="1:14" ht="12.75">
      <c r="A885" s="9"/>
      <c r="B885" s="9"/>
      <c r="C885" s="7"/>
      <c r="D885" s="1"/>
      <c r="E885" s="1"/>
      <c r="F885" s="1"/>
      <c r="G885" s="1"/>
      <c r="H885" s="1"/>
      <c r="L885" s="1"/>
      <c r="M885" s="1"/>
      <c r="N885" s="19"/>
    </row>
    <row r="886" spans="1:14" ht="12.75">
      <c r="A886" s="9"/>
      <c r="B886" s="9"/>
      <c r="C886" s="7"/>
      <c r="D886" s="1"/>
      <c r="E886" s="1"/>
      <c r="F886" s="1"/>
      <c r="G886" s="1"/>
      <c r="H886" s="1"/>
      <c r="L886" s="1"/>
      <c r="M886" s="1"/>
      <c r="N886" s="19"/>
    </row>
    <row r="887" spans="1:14" ht="12.75">
      <c r="A887" s="9"/>
      <c r="B887" s="9"/>
      <c r="C887" s="7"/>
      <c r="D887" s="1"/>
      <c r="E887" s="1"/>
      <c r="F887" s="1"/>
      <c r="G887" s="1"/>
      <c r="H887" s="1"/>
      <c r="L887" s="1"/>
      <c r="M887" s="1"/>
      <c r="N887" s="19"/>
    </row>
    <row r="888" spans="1:14" ht="12.75">
      <c r="A888" s="9"/>
      <c r="B888" s="9"/>
      <c r="C888" s="7"/>
      <c r="D888" s="1"/>
      <c r="E888" s="1"/>
      <c r="F888" s="1"/>
      <c r="G888" s="1"/>
      <c r="H888" s="1"/>
      <c r="L888" s="1"/>
      <c r="M888" s="1"/>
      <c r="N888" s="19"/>
    </row>
    <row r="889" spans="1:14" ht="12.75">
      <c r="A889" s="9"/>
      <c r="B889" s="9"/>
      <c r="C889" s="7"/>
      <c r="D889" s="1"/>
      <c r="E889" s="1"/>
      <c r="F889" s="1"/>
      <c r="G889" s="1"/>
      <c r="H889" s="1"/>
      <c r="L889" s="1"/>
      <c r="M889" s="1"/>
      <c r="N889" s="19"/>
    </row>
    <row r="890" spans="1:14" ht="12.75">
      <c r="A890" s="9"/>
      <c r="B890" s="9"/>
      <c r="C890" s="7"/>
      <c r="D890" s="1"/>
      <c r="E890" s="1"/>
      <c r="F890" s="1"/>
      <c r="G890" s="1"/>
      <c r="H890" s="1"/>
      <c r="L890" s="1"/>
      <c r="M890" s="1"/>
      <c r="N890" s="19"/>
    </row>
    <row r="891" spans="1:14" ht="12.75">
      <c r="A891" s="9"/>
      <c r="B891" s="9"/>
      <c r="C891" s="7"/>
      <c r="D891" s="1"/>
      <c r="E891" s="1"/>
      <c r="F891" s="1"/>
      <c r="G891" s="1"/>
      <c r="H891" s="1"/>
      <c r="L891" s="1"/>
      <c r="M891" s="1"/>
      <c r="N891" s="19"/>
    </row>
    <row r="892" spans="1:14" ht="12.75">
      <c r="A892" s="9"/>
      <c r="B892" s="9"/>
      <c r="C892" s="7"/>
      <c r="D892" s="1"/>
      <c r="E892" s="1"/>
      <c r="F892" s="1"/>
      <c r="G892" s="1"/>
      <c r="H892" s="1"/>
      <c r="L892" s="1"/>
      <c r="M892" s="1"/>
      <c r="N892" s="19"/>
    </row>
    <row r="893" spans="1:14" ht="12.75">
      <c r="A893" s="9"/>
      <c r="B893" s="9"/>
      <c r="C893" s="7"/>
      <c r="D893" s="1"/>
      <c r="E893" s="1"/>
      <c r="F893" s="1"/>
      <c r="G893" s="1"/>
      <c r="H893" s="1"/>
      <c r="L893" s="1"/>
      <c r="M893" s="1"/>
      <c r="N893" s="19"/>
    </row>
    <row r="894" spans="1:14" ht="12.75">
      <c r="A894" s="9"/>
      <c r="B894" s="9"/>
      <c r="C894" s="7"/>
      <c r="D894" s="1"/>
      <c r="E894" s="1"/>
      <c r="F894" s="1"/>
      <c r="G894" s="1"/>
      <c r="H894" s="1"/>
      <c r="L894" s="1"/>
      <c r="M894" s="1"/>
      <c r="N894" s="19"/>
    </row>
    <row r="895" spans="1:14" ht="12.75">
      <c r="A895" s="9"/>
      <c r="B895" s="9"/>
      <c r="C895" s="7"/>
      <c r="D895" s="1"/>
      <c r="E895" s="1"/>
      <c r="F895" s="1"/>
      <c r="G895" s="1"/>
      <c r="H895" s="1"/>
      <c r="L895" s="1"/>
      <c r="M895" s="1"/>
      <c r="N895" s="19"/>
    </row>
    <row r="896" spans="1:14" ht="12.75">
      <c r="A896" s="9"/>
      <c r="B896" s="9"/>
      <c r="C896" s="7"/>
      <c r="D896" s="1"/>
      <c r="E896" s="1"/>
      <c r="F896" s="1"/>
      <c r="G896" s="1"/>
      <c r="H896" s="1"/>
      <c r="L896" s="1"/>
      <c r="M896" s="1"/>
      <c r="N896" s="19"/>
    </row>
    <row r="897" spans="1:14" ht="12.75">
      <c r="A897" s="9"/>
      <c r="B897" s="9"/>
      <c r="C897" s="7"/>
      <c r="D897" s="1"/>
      <c r="E897" s="1"/>
      <c r="F897" s="1"/>
      <c r="G897" s="1"/>
      <c r="H897" s="1"/>
      <c r="L897" s="1"/>
      <c r="M897" s="1"/>
      <c r="N897" s="19"/>
    </row>
    <row r="898" spans="1:14" ht="12.75">
      <c r="A898" s="9"/>
      <c r="B898" s="9"/>
      <c r="C898" s="7"/>
      <c r="D898" s="1"/>
      <c r="E898" s="1"/>
      <c r="F898" s="1"/>
      <c r="G898" s="1"/>
      <c r="H898" s="1"/>
      <c r="L898" s="1"/>
      <c r="M898" s="1"/>
      <c r="N898" s="19"/>
    </row>
    <row r="899" spans="1:14" ht="12.75">
      <c r="A899" s="9"/>
      <c r="B899" s="9"/>
      <c r="C899" s="7"/>
      <c r="D899" s="1"/>
      <c r="E899" s="1"/>
      <c r="F899" s="1"/>
      <c r="G899" s="1"/>
      <c r="H899" s="1"/>
      <c r="L899" s="1"/>
      <c r="M899" s="1"/>
      <c r="N899" s="19"/>
    </row>
    <row r="900" spans="1:14" ht="12.75">
      <c r="A900" s="9"/>
      <c r="B900" s="9"/>
      <c r="C900" s="7"/>
      <c r="D900" s="1"/>
      <c r="E900" s="1"/>
      <c r="F900" s="1"/>
      <c r="G900" s="1"/>
      <c r="H900" s="1"/>
      <c r="L900" s="1"/>
      <c r="M900" s="1"/>
      <c r="N900" s="19"/>
    </row>
    <row r="901" spans="1:14" ht="12.75">
      <c r="A901" s="9"/>
      <c r="B901" s="9"/>
      <c r="C901" s="7"/>
      <c r="D901" s="1"/>
      <c r="E901" s="1"/>
      <c r="F901" s="1"/>
      <c r="G901" s="1"/>
      <c r="H901" s="1"/>
      <c r="L901" s="1"/>
      <c r="M901" s="1"/>
      <c r="N901" s="19"/>
    </row>
    <row r="902" spans="1:14" ht="12.75">
      <c r="A902" s="9"/>
      <c r="B902" s="9"/>
      <c r="C902" s="7"/>
      <c r="D902" s="1"/>
      <c r="E902" s="1"/>
      <c r="F902" s="1"/>
      <c r="G902" s="1"/>
      <c r="H902" s="1"/>
      <c r="L902" s="1"/>
      <c r="M902" s="1"/>
      <c r="N902" s="19"/>
    </row>
    <row r="903" spans="1:14" ht="12.75">
      <c r="A903" s="9"/>
      <c r="B903" s="9"/>
      <c r="C903" s="7"/>
      <c r="D903" s="1"/>
      <c r="E903" s="1"/>
      <c r="F903" s="1"/>
      <c r="G903" s="1"/>
      <c r="H903" s="1"/>
      <c r="L903" s="1"/>
      <c r="M903" s="1"/>
      <c r="N903" s="19"/>
    </row>
    <row r="904" spans="1:14" ht="12.75">
      <c r="A904" s="9"/>
      <c r="B904" s="9"/>
      <c r="C904" s="7"/>
      <c r="D904" s="1"/>
      <c r="E904" s="1"/>
      <c r="F904" s="1"/>
      <c r="G904" s="1"/>
      <c r="H904" s="1"/>
      <c r="L904" s="1"/>
      <c r="M904" s="1"/>
      <c r="N904" s="19"/>
    </row>
    <row r="905" spans="1:14" ht="12.75">
      <c r="A905" s="9"/>
      <c r="B905" s="9"/>
      <c r="C905" s="7"/>
      <c r="D905" s="1"/>
      <c r="E905" s="1"/>
      <c r="F905" s="1"/>
      <c r="G905" s="1"/>
      <c r="H905" s="1"/>
      <c r="L905" s="1"/>
      <c r="M905" s="1"/>
      <c r="N905" s="19"/>
    </row>
    <row r="906" spans="1:14" ht="12.75">
      <c r="A906" s="9"/>
      <c r="B906" s="9"/>
      <c r="C906" s="7"/>
      <c r="D906" s="1"/>
      <c r="E906" s="1"/>
      <c r="F906" s="1"/>
      <c r="G906" s="1"/>
      <c r="H906" s="1"/>
      <c r="L906" s="1"/>
      <c r="M906" s="1"/>
      <c r="N906" s="19"/>
    </row>
    <row r="907" spans="1:14" ht="12.75">
      <c r="A907" s="9"/>
      <c r="B907" s="9"/>
      <c r="C907" s="7"/>
      <c r="D907" s="1"/>
      <c r="E907" s="1"/>
      <c r="F907" s="1"/>
      <c r="G907" s="1"/>
      <c r="H907" s="1"/>
      <c r="L907" s="1"/>
      <c r="M907" s="1"/>
      <c r="N907" s="19"/>
    </row>
    <row r="908" spans="1:14" ht="12.75">
      <c r="A908" s="9"/>
      <c r="B908" s="9"/>
      <c r="C908" s="7"/>
      <c r="D908" s="1"/>
      <c r="E908" s="1"/>
      <c r="F908" s="1"/>
      <c r="G908" s="1"/>
      <c r="H908" s="1"/>
      <c r="L908" s="1"/>
      <c r="M908" s="1"/>
      <c r="N908" s="19"/>
    </row>
    <row r="909" spans="1:14" ht="12.75">
      <c r="A909" s="9"/>
      <c r="B909" s="9"/>
      <c r="C909" s="7"/>
      <c r="D909" s="1"/>
      <c r="E909" s="1"/>
      <c r="F909" s="1"/>
      <c r="G909" s="1"/>
      <c r="H909" s="1"/>
      <c r="L909" s="1"/>
      <c r="M909" s="1"/>
      <c r="N909" s="19"/>
    </row>
    <row r="910" spans="1:14" ht="12.75">
      <c r="A910" s="9"/>
      <c r="B910" s="9"/>
      <c r="C910" s="7"/>
      <c r="D910" s="1"/>
      <c r="E910" s="1"/>
      <c r="F910" s="1"/>
      <c r="G910" s="1"/>
      <c r="H910" s="1"/>
      <c r="L910" s="1"/>
      <c r="M910" s="1"/>
      <c r="N910" s="19"/>
    </row>
    <row r="911" spans="1:14" ht="12.75">
      <c r="A911" s="9"/>
      <c r="B911" s="9"/>
      <c r="C911" s="7"/>
      <c r="D911" s="1"/>
      <c r="E911" s="1"/>
      <c r="F911" s="1"/>
      <c r="G911" s="1"/>
      <c r="H911" s="1"/>
      <c r="L911" s="1"/>
      <c r="M911" s="1"/>
      <c r="N911" s="19"/>
    </row>
    <row r="912" spans="1:14" ht="12.75">
      <c r="A912" s="9"/>
      <c r="B912" s="9"/>
      <c r="C912" s="7"/>
      <c r="D912" s="1"/>
      <c r="E912" s="1"/>
      <c r="F912" s="1"/>
      <c r="G912" s="1"/>
      <c r="H912" s="1"/>
      <c r="L912" s="1"/>
      <c r="M912" s="1"/>
      <c r="N912" s="19"/>
    </row>
    <row r="913" spans="1:14" ht="12.75">
      <c r="A913" s="9"/>
      <c r="B913" s="9"/>
      <c r="C913" s="7"/>
      <c r="D913" s="1"/>
      <c r="E913" s="1"/>
      <c r="F913" s="1"/>
      <c r="G913" s="1"/>
      <c r="H913" s="1"/>
      <c r="L913" s="1"/>
      <c r="M913" s="1"/>
      <c r="N913" s="19"/>
    </row>
    <row r="914" spans="1:14" ht="12.75">
      <c r="A914" s="9"/>
      <c r="B914" s="9"/>
      <c r="C914" s="7"/>
      <c r="D914" s="1"/>
      <c r="E914" s="1"/>
      <c r="F914" s="1"/>
      <c r="G914" s="1"/>
      <c r="H914" s="1"/>
      <c r="L914" s="1"/>
      <c r="M914" s="1"/>
      <c r="N914" s="19"/>
    </row>
    <row r="915" spans="1:14" ht="12.75">
      <c r="A915" s="9"/>
      <c r="B915" s="9"/>
      <c r="C915" s="7"/>
      <c r="D915" s="1"/>
      <c r="E915" s="1"/>
      <c r="F915" s="1"/>
      <c r="G915" s="1"/>
      <c r="H915" s="1"/>
      <c r="L915" s="1"/>
      <c r="M915" s="1"/>
      <c r="N915" s="19"/>
    </row>
    <row r="916" spans="1:14" ht="12.75">
      <c r="A916" s="9"/>
      <c r="B916" s="9"/>
      <c r="C916" s="7"/>
      <c r="D916" s="1"/>
      <c r="E916" s="1"/>
      <c r="F916" s="1"/>
      <c r="G916" s="1"/>
      <c r="H916" s="1"/>
      <c r="L916" s="1"/>
      <c r="M916" s="1"/>
      <c r="N916" s="19"/>
    </row>
    <row r="917" spans="1:14" ht="12.75">
      <c r="A917" s="9"/>
      <c r="B917" s="9"/>
      <c r="C917" s="7"/>
      <c r="D917" s="1"/>
      <c r="E917" s="1"/>
      <c r="F917" s="1"/>
      <c r="G917" s="1"/>
      <c r="H917" s="1"/>
      <c r="L917" s="1"/>
      <c r="M917" s="1"/>
      <c r="N917" s="19"/>
    </row>
    <row r="918" spans="1:14" ht="12.75">
      <c r="A918" s="9"/>
      <c r="B918" s="9"/>
      <c r="C918" s="7"/>
      <c r="D918" s="1"/>
      <c r="E918" s="1"/>
      <c r="F918" s="1"/>
      <c r="G918" s="1"/>
      <c r="H918" s="1"/>
      <c r="L918" s="1"/>
      <c r="M918" s="1"/>
      <c r="N918" s="19"/>
    </row>
    <row r="919" spans="1:14" ht="12.75">
      <c r="A919" s="9"/>
      <c r="B919" s="9"/>
      <c r="C919" s="7"/>
      <c r="D919" s="1"/>
      <c r="E919" s="1"/>
      <c r="F919" s="1"/>
      <c r="G919" s="1"/>
      <c r="H919" s="1"/>
      <c r="L919" s="1"/>
      <c r="M919" s="1"/>
      <c r="N919" s="19"/>
    </row>
    <row r="920" spans="1:14" ht="12.75">
      <c r="A920" s="9"/>
      <c r="B920" s="9"/>
      <c r="C920" s="7"/>
      <c r="D920" s="1"/>
      <c r="E920" s="1"/>
      <c r="F920" s="1"/>
      <c r="G920" s="1"/>
      <c r="H920" s="1"/>
      <c r="L920" s="1"/>
      <c r="M920" s="1"/>
      <c r="N920" s="19"/>
    </row>
    <row r="921" spans="1:14" ht="12.75">
      <c r="A921" s="9"/>
      <c r="B921" s="9"/>
      <c r="C921" s="7"/>
      <c r="D921" s="1"/>
      <c r="E921" s="1"/>
      <c r="F921" s="1"/>
      <c r="G921" s="1"/>
      <c r="H921" s="1"/>
      <c r="L921" s="1"/>
      <c r="M921" s="1"/>
      <c r="N921" s="19"/>
    </row>
    <row r="922" spans="1:14" ht="12.75">
      <c r="A922" s="9"/>
      <c r="B922" s="9"/>
      <c r="C922" s="7"/>
      <c r="D922" s="1"/>
      <c r="E922" s="1"/>
      <c r="F922" s="1"/>
      <c r="G922" s="1"/>
      <c r="H922" s="1"/>
      <c r="L922" s="1"/>
      <c r="M922" s="1"/>
      <c r="N922" s="19"/>
    </row>
    <row r="923" spans="1:14" ht="12.75">
      <c r="A923" s="9"/>
      <c r="B923" s="9"/>
      <c r="C923" s="7"/>
      <c r="D923" s="1"/>
      <c r="E923" s="1"/>
      <c r="F923" s="1"/>
      <c r="G923" s="1"/>
      <c r="H923" s="1"/>
      <c r="L923" s="1"/>
      <c r="M923" s="1"/>
      <c r="N923" s="19"/>
    </row>
    <row r="924" spans="1:14" ht="12.75">
      <c r="A924" s="9"/>
      <c r="B924" s="9"/>
      <c r="C924" s="7"/>
      <c r="D924" s="1"/>
      <c r="E924" s="1"/>
      <c r="F924" s="1"/>
      <c r="G924" s="1"/>
      <c r="H924" s="1"/>
      <c r="L924" s="1"/>
      <c r="M924" s="1"/>
      <c r="N924" s="19"/>
    </row>
    <row r="925" spans="1:14" ht="12.75">
      <c r="A925" s="9"/>
      <c r="B925" s="9"/>
      <c r="C925" s="7"/>
      <c r="D925" s="1"/>
      <c r="E925" s="1"/>
      <c r="F925" s="1"/>
      <c r="G925" s="1"/>
      <c r="H925" s="1"/>
      <c r="L925" s="1"/>
      <c r="M925" s="1"/>
      <c r="N925" s="19"/>
    </row>
    <row r="926" spans="1:14" ht="12.75">
      <c r="A926" s="9"/>
      <c r="B926" s="9"/>
      <c r="C926" s="7"/>
      <c r="D926" s="1"/>
      <c r="E926" s="1"/>
      <c r="F926" s="1"/>
      <c r="G926" s="1"/>
      <c r="H926" s="1"/>
      <c r="L926" s="1"/>
      <c r="M926" s="1"/>
      <c r="N926" s="19"/>
    </row>
    <row r="927" spans="1:14" ht="12.75">
      <c r="A927" s="9"/>
      <c r="B927" s="9"/>
      <c r="C927" s="7"/>
      <c r="D927" s="1"/>
      <c r="E927" s="1"/>
      <c r="F927" s="1"/>
      <c r="G927" s="1"/>
      <c r="H927" s="1"/>
      <c r="L927" s="1"/>
      <c r="M927" s="1"/>
      <c r="N927" s="19"/>
    </row>
    <row r="928" spans="1:14" ht="12.75">
      <c r="A928" s="9"/>
      <c r="B928" s="9"/>
      <c r="C928" s="7"/>
      <c r="D928" s="1"/>
      <c r="E928" s="1"/>
      <c r="F928" s="1"/>
      <c r="G928" s="1"/>
      <c r="H928" s="1"/>
      <c r="L928" s="1"/>
      <c r="M928" s="1"/>
      <c r="N928" s="19"/>
    </row>
    <row r="929" spans="1:14" ht="12.75">
      <c r="A929" s="9"/>
      <c r="B929" s="9"/>
      <c r="C929" s="7"/>
      <c r="D929" s="1"/>
      <c r="E929" s="1"/>
      <c r="F929" s="1"/>
      <c r="G929" s="1"/>
      <c r="H929" s="1"/>
      <c r="L929" s="1"/>
      <c r="M929" s="1"/>
      <c r="N929" s="19"/>
    </row>
    <row r="930" spans="1:14" ht="12.75">
      <c r="A930" s="9"/>
      <c r="B930" s="9"/>
      <c r="C930" s="7"/>
      <c r="D930" s="1"/>
      <c r="E930" s="1"/>
      <c r="F930" s="1"/>
      <c r="G930" s="1"/>
      <c r="H930" s="1"/>
      <c r="L930" s="1"/>
      <c r="M930" s="1"/>
      <c r="N930" s="19"/>
    </row>
    <row r="931" spans="1:14" ht="12.75">
      <c r="A931" s="9"/>
      <c r="B931" s="9"/>
      <c r="C931" s="7"/>
      <c r="D931" s="1"/>
      <c r="E931" s="1"/>
      <c r="F931" s="1"/>
      <c r="G931" s="1"/>
      <c r="H931" s="1"/>
      <c r="L931" s="1"/>
      <c r="M931" s="1"/>
      <c r="N931" s="19"/>
    </row>
    <row r="932" spans="1:14" ht="12.75">
      <c r="A932" s="9"/>
      <c r="B932" s="9"/>
      <c r="C932" s="7"/>
      <c r="D932" s="1"/>
      <c r="E932" s="1"/>
      <c r="F932" s="1"/>
      <c r="G932" s="1"/>
      <c r="H932" s="1"/>
      <c r="L932" s="1"/>
      <c r="M932" s="1"/>
      <c r="N932" s="19"/>
    </row>
    <row r="933" spans="1:14" ht="12.75">
      <c r="A933" s="9"/>
      <c r="B933" s="9"/>
      <c r="C933" s="7"/>
      <c r="D933" s="1"/>
      <c r="E933" s="1"/>
      <c r="F933" s="1"/>
      <c r="G933" s="1"/>
      <c r="H933" s="1"/>
      <c r="L933" s="1"/>
      <c r="M933" s="1"/>
      <c r="N933" s="19"/>
    </row>
    <row r="934" spans="1:14" ht="12.75">
      <c r="A934" s="9"/>
      <c r="B934" s="9"/>
      <c r="C934" s="7"/>
      <c r="D934" s="1"/>
      <c r="E934" s="1"/>
      <c r="F934" s="1"/>
      <c r="G934" s="1"/>
      <c r="H934" s="1"/>
      <c r="L934" s="1"/>
      <c r="M934" s="1"/>
      <c r="N934" s="19"/>
    </row>
    <row r="935" spans="1:14" ht="12.75">
      <c r="A935" s="9"/>
      <c r="B935" s="9"/>
      <c r="C935" s="7"/>
      <c r="D935" s="1"/>
      <c r="E935" s="1"/>
      <c r="F935" s="1"/>
      <c r="G935" s="1"/>
      <c r="H935" s="1"/>
      <c r="L935" s="1"/>
      <c r="M935" s="1"/>
      <c r="N935" s="19"/>
    </row>
    <row r="936" spans="1:14" ht="12.75">
      <c r="A936" s="9"/>
      <c r="B936" s="9"/>
      <c r="C936" s="7"/>
      <c r="D936" s="1"/>
      <c r="E936" s="1"/>
      <c r="F936" s="1"/>
      <c r="G936" s="1"/>
      <c r="H936" s="1"/>
      <c r="L936" s="1"/>
      <c r="M936" s="1"/>
      <c r="N936" s="19"/>
    </row>
    <row r="937" spans="1:14" ht="12.75">
      <c r="A937" s="9"/>
      <c r="B937" s="9"/>
      <c r="C937" s="7"/>
      <c r="D937" s="1"/>
      <c r="E937" s="1"/>
      <c r="F937" s="1"/>
      <c r="G937" s="1"/>
      <c r="H937" s="1"/>
      <c r="L937" s="1"/>
      <c r="M937" s="1"/>
      <c r="N937" s="19"/>
    </row>
    <row r="938" spans="1:14" ht="12.75">
      <c r="A938" s="9"/>
      <c r="B938" s="9"/>
      <c r="C938" s="7"/>
      <c r="D938" s="1"/>
      <c r="E938" s="1"/>
      <c r="F938" s="1"/>
      <c r="G938" s="1"/>
      <c r="H938" s="1"/>
      <c r="L938" s="1"/>
      <c r="M938" s="1"/>
      <c r="N938" s="19"/>
    </row>
    <row r="939" spans="1:14" ht="12.75">
      <c r="A939" s="9"/>
      <c r="B939" s="9"/>
      <c r="C939" s="7"/>
      <c r="D939" s="1"/>
      <c r="E939" s="1"/>
      <c r="F939" s="1"/>
      <c r="G939" s="1"/>
      <c r="H939" s="1"/>
      <c r="L939" s="1"/>
      <c r="M939" s="1"/>
      <c r="N939" s="19"/>
    </row>
    <row r="940" spans="1:14" ht="12.75">
      <c r="A940" s="9"/>
      <c r="B940" s="9"/>
      <c r="C940" s="7"/>
      <c r="D940" s="1"/>
      <c r="E940" s="1"/>
      <c r="F940" s="1"/>
      <c r="G940" s="1"/>
      <c r="H940" s="1"/>
      <c r="L940" s="1"/>
      <c r="M940" s="1"/>
      <c r="N940" s="19"/>
    </row>
    <row r="941" spans="1:14" ht="12.75">
      <c r="A941" s="9"/>
      <c r="B941" s="9"/>
      <c r="C941" s="7"/>
      <c r="D941" s="1"/>
      <c r="E941" s="1"/>
      <c r="F941" s="1"/>
      <c r="G941" s="1"/>
      <c r="H941" s="1"/>
      <c r="L941" s="1"/>
      <c r="M941" s="1"/>
      <c r="N941" s="19"/>
    </row>
    <row r="942" spans="1:14" ht="12.75">
      <c r="A942" s="9"/>
      <c r="B942" s="9"/>
      <c r="C942" s="7"/>
      <c r="D942" s="1"/>
      <c r="E942" s="1"/>
      <c r="F942" s="1"/>
      <c r="G942" s="1"/>
      <c r="H942" s="1"/>
      <c r="L942" s="1"/>
      <c r="M942" s="1"/>
      <c r="N942" s="19"/>
    </row>
    <row r="943" spans="1:14" ht="12.75">
      <c r="A943" s="9"/>
      <c r="B943" s="9"/>
      <c r="C943" s="7"/>
      <c r="D943" s="1"/>
      <c r="E943" s="1"/>
      <c r="F943" s="1"/>
      <c r="G943" s="1"/>
      <c r="H943" s="1"/>
      <c r="L943" s="1"/>
      <c r="M943" s="1"/>
      <c r="N943" s="19"/>
    </row>
    <row r="944" spans="1:14" ht="12.75">
      <c r="A944" s="9"/>
      <c r="B944" s="9"/>
      <c r="C944" s="7"/>
      <c r="D944" s="1"/>
      <c r="E944" s="1"/>
      <c r="F944" s="1"/>
      <c r="G944" s="1"/>
      <c r="H944" s="1"/>
      <c r="L944" s="1"/>
      <c r="M944" s="1"/>
      <c r="N944" s="19"/>
    </row>
    <row r="945" spans="1:14" ht="12.75">
      <c r="A945" s="9"/>
      <c r="B945" s="9"/>
      <c r="C945" s="7"/>
      <c r="D945" s="1"/>
      <c r="E945" s="1"/>
      <c r="F945" s="1"/>
      <c r="G945" s="1"/>
      <c r="H945" s="1"/>
      <c r="L945" s="1"/>
      <c r="M945" s="1"/>
      <c r="N945" s="19"/>
    </row>
    <row r="946" spans="1:14" ht="12.75">
      <c r="A946" s="9"/>
      <c r="B946" s="9"/>
      <c r="C946" s="7"/>
      <c r="D946" s="1"/>
      <c r="E946" s="1"/>
      <c r="F946" s="1"/>
      <c r="G946" s="1"/>
      <c r="H946" s="1"/>
      <c r="L946" s="1"/>
      <c r="M946" s="1"/>
      <c r="N946" s="19"/>
    </row>
    <row r="947" spans="1:14" ht="12.75">
      <c r="A947" s="9"/>
      <c r="B947" s="9"/>
      <c r="C947" s="7"/>
      <c r="D947" s="1"/>
      <c r="E947" s="1"/>
      <c r="F947" s="1"/>
      <c r="G947" s="1"/>
      <c r="H947" s="1"/>
      <c r="L947" s="1"/>
      <c r="M947" s="1"/>
      <c r="N947" s="19"/>
    </row>
    <row r="948" spans="1:14" ht="12.75">
      <c r="A948" s="9"/>
      <c r="B948" s="9"/>
      <c r="C948" s="7"/>
      <c r="D948" s="1"/>
      <c r="E948" s="1"/>
      <c r="F948" s="1"/>
      <c r="G948" s="1"/>
      <c r="H948" s="1"/>
      <c r="L948" s="1"/>
      <c r="M948" s="1"/>
      <c r="N948" s="19"/>
    </row>
    <row r="949" spans="1:14" ht="12.75">
      <c r="A949" s="9"/>
      <c r="B949" s="9"/>
      <c r="C949" s="7"/>
      <c r="D949" s="1"/>
      <c r="E949" s="1"/>
      <c r="F949" s="1"/>
      <c r="G949" s="1"/>
      <c r="H949" s="1"/>
      <c r="L949" s="1"/>
      <c r="M949" s="1"/>
      <c r="N949" s="19"/>
    </row>
    <row r="950" spans="1:14" ht="12.75">
      <c r="A950" s="9"/>
      <c r="B950" s="9"/>
      <c r="C950" s="7"/>
      <c r="D950" s="1"/>
      <c r="E950" s="1"/>
      <c r="F950" s="1"/>
      <c r="G950" s="1"/>
      <c r="H950" s="1"/>
      <c r="L950" s="1"/>
      <c r="M950" s="1"/>
      <c r="N950" s="19"/>
    </row>
    <row r="951" spans="1:14" ht="12.75">
      <c r="A951" s="9"/>
      <c r="B951" s="9"/>
      <c r="C951" s="7"/>
      <c r="D951" s="1"/>
      <c r="E951" s="1"/>
      <c r="F951" s="1"/>
      <c r="G951" s="1"/>
      <c r="H951" s="1"/>
      <c r="L951" s="1"/>
      <c r="M951" s="1"/>
      <c r="N951" s="19"/>
    </row>
    <row r="952" spans="1:14" ht="12.75">
      <c r="A952" s="9"/>
      <c r="B952" s="9"/>
      <c r="C952" s="7"/>
      <c r="D952" s="1"/>
      <c r="E952" s="1"/>
      <c r="F952" s="1"/>
      <c r="G952" s="1"/>
      <c r="H952" s="1"/>
      <c r="L952" s="1"/>
      <c r="M952" s="1"/>
      <c r="N952" s="19"/>
    </row>
    <row r="953" spans="1:14" ht="12.75">
      <c r="A953" s="9"/>
      <c r="B953" s="9"/>
      <c r="C953" s="7"/>
      <c r="D953" s="1"/>
      <c r="E953" s="1"/>
      <c r="F953" s="1"/>
      <c r="G953" s="1"/>
      <c r="H953" s="1"/>
      <c r="L953" s="1"/>
      <c r="M953" s="1"/>
      <c r="N953" s="19"/>
    </row>
    <row r="954" spans="1:14" ht="12.75">
      <c r="A954" s="9"/>
      <c r="B954" s="9"/>
      <c r="C954" s="7"/>
      <c r="D954" s="1"/>
      <c r="E954" s="1"/>
      <c r="F954" s="1"/>
      <c r="G954" s="1"/>
      <c r="H954" s="1"/>
      <c r="L954" s="1"/>
      <c r="M954" s="1"/>
      <c r="N954" s="19"/>
    </row>
    <row r="955" spans="1:14" ht="12.75">
      <c r="A955" s="9"/>
      <c r="B955" s="9"/>
      <c r="C955" s="7"/>
      <c r="D955" s="1"/>
      <c r="E955" s="1"/>
      <c r="F955" s="1"/>
      <c r="G955" s="1"/>
      <c r="H955" s="1"/>
      <c r="L955" s="1"/>
      <c r="M955" s="1"/>
      <c r="N955" s="19"/>
    </row>
    <row r="956" spans="1:14" ht="12.75">
      <c r="A956" s="9"/>
      <c r="B956" s="9"/>
      <c r="C956" s="7"/>
      <c r="D956" s="1"/>
      <c r="E956" s="1"/>
      <c r="F956" s="1"/>
      <c r="G956" s="1"/>
      <c r="H956" s="1"/>
      <c r="L956" s="1"/>
      <c r="M956" s="1"/>
      <c r="N956" s="19"/>
    </row>
    <row r="957" spans="1:14" ht="12.75">
      <c r="A957" s="9"/>
      <c r="B957" s="9"/>
      <c r="C957" s="7"/>
      <c r="D957" s="1"/>
      <c r="E957" s="1"/>
      <c r="F957" s="1"/>
      <c r="G957" s="1"/>
      <c r="H957" s="1"/>
      <c r="L957" s="1"/>
      <c r="M957" s="1"/>
      <c r="N957" s="19"/>
    </row>
    <row r="958" spans="1:14" ht="12.75">
      <c r="A958" s="9"/>
      <c r="B958" s="9"/>
      <c r="C958" s="7"/>
      <c r="D958" s="1"/>
      <c r="E958" s="1"/>
      <c r="F958" s="1"/>
      <c r="G958" s="1"/>
      <c r="H958" s="1"/>
      <c r="L958" s="1"/>
      <c r="M958" s="1"/>
      <c r="N958" s="19"/>
    </row>
    <row r="959" spans="1:14" ht="12.75">
      <c r="A959" s="9"/>
      <c r="B959" s="9"/>
      <c r="C959" s="7"/>
      <c r="D959" s="1"/>
      <c r="E959" s="1"/>
      <c r="F959" s="1"/>
      <c r="G959" s="1"/>
      <c r="H959" s="1"/>
      <c r="L959" s="1"/>
      <c r="M959" s="1"/>
      <c r="N959" s="19"/>
    </row>
    <row r="960" spans="1:14" ht="12.75">
      <c r="A960" s="9"/>
      <c r="B960" s="9"/>
      <c r="C960" s="7"/>
      <c r="D960" s="1"/>
      <c r="E960" s="1"/>
      <c r="F960" s="1"/>
      <c r="G960" s="1"/>
      <c r="H960" s="1"/>
      <c r="L960" s="1"/>
      <c r="M960" s="1"/>
      <c r="N960" s="19"/>
    </row>
    <row r="961" spans="1:14" ht="12.75">
      <c r="A961" s="9"/>
      <c r="B961" s="9"/>
      <c r="C961" s="7"/>
      <c r="D961" s="1"/>
      <c r="E961" s="1"/>
      <c r="F961" s="1"/>
      <c r="G961" s="1"/>
      <c r="H961" s="1"/>
      <c r="L961" s="1"/>
      <c r="M961" s="1"/>
      <c r="N961" s="19"/>
    </row>
    <row r="962" spans="1:14" ht="12.75">
      <c r="A962" s="9"/>
      <c r="B962" s="9"/>
      <c r="C962" s="7"/>
      <c r="D962" s="1"/>
      <c r="E962" s="1"/>
      <c r="F962" s="1"/>
      <c r="G962" s="1"/>
      <c r="H962" s="1"/>
      <c r="L962" s="1"/>
      <c r="M962" s="1"/>
      <c r="N962" s="19"/>
    </row>
    <row r="963" spans="1:14" ht="12.75">
      <c r="A963" s="9"/>
      <c r="B963" s="9"/>
      <c r="C963" s="7"/>
      <c r="D963" s="1"/>
      <c r="E963" s="1"/>
      <c r="F963" s="1"/>
      <c r="G963" s="1"/>
      <c r="H963" s="1"/>
      <c r="L963" s="1"/>
      <c r="M963" s="1"/>
      <c r="N963" s="19"/>
    </row>
    <row r="964" spans="1:14" ht="12.75">
      <c r="A964" s="9"/>
      <c r="B964" s="9"/>
      <c r="C964" s="7"/>
      <c r="D964" s="1"/>
      <c r="E964" s="1"/>
      <c r="F964" s="1"/>
      <c r="G964" s="1"/>
      <c r="H964" s="1"/>
      <c r="L964" s="1"/>
      <c r="M964" s="1"/>
      <c r="N964" s="19"/>
    </row>
    <row r="965" spans="1:14" ht="12.75">
      <c r="A965" s="9"/>
      <c r="B965" s="9"/>
      <c r="C965" s="7"/>
      <c r="D965" s="1"/>
      <c r="E965" s="1"/>
      <c r="F965" s="1"/>
      <c r="G965" s="1"/>
      <c r="H965" s="1"/>
      <c r="L965" s="1"/>
      <c r="M965" s="1"/>
      <c r="N965" s="19"/>
    </row>
    <row r="966" spans="1:14" ht="12.75">
      <c r="A966" s="9"/>
      <c r="B966" s="9"/>
      <c r="C966" s="7"/>
      <c r="D966" s="1"/>
      <c r="E966" s="1"/>
      <c r="F966" s="1"/>
      <c r="G966" s="1"/>
      <c r="H966" s="1"/>
      <c r="L966" s="1"/>
      <c r="M966" s="1"/>
      <c r="N966" s="19"/>
    </row>
    <row r="967" spans="1:14" ht="12.75">
      <c r="A967" s="9"/>
      <c r="B967" s="9"/>
      <c r="C967" s="7"/>
      <c r="D967" s="1"/>
      <c r="E967" s="1"/>
      <c r="F967" s="1"/>
      <c r="G967" s="1"/>
      <c r="H967" s="1"/>
      <c r="L967" s="1"/>
      <c r="M967" s="1"/>
      <c r="N967" s="19"/>
    </row>
    <row r="968" spans="1:14" ht="12.75">
      <c r="A968" s="9"/>
      <c r="B968" s="9"/>
      <c r="C968" s="7"/>
      <c r="D968" s="1"/>
      <c r="E968" s="1"/>
      <c r="F968" s="1"/>
      <c r="G968" s="1"/>
      <c r="H968" s="1"/>
      <c r="L968" s="1"/>
      <c r="M968" s="1"/>
      <c r="N968" s="19"/>
    </row>
    <row r="969" spans="1:14" ht="12.75">
      <c r="A969" s="9"/>
      <c r="B969" s="9"/>
      <c r="C969" s="7"/>
      <c r="D969" s="1"/>
      <c r="E969" s="1"/>
      <c r="F969" s="1"/>
      <c r="G969" s="1"/>
      <c r="H969" s="1"/>
      <c r="L969" s="1"/>
      <c r="M969" s="1"/>
      <c r="N969" s="19"/>
    </row>
    <row r="970" spans="1:14" ht="12.75">
      <c r="A970" s="9"/>
      <c r="B970" s="9"/>
      <c r="C970" s="7"/>
      <c r="D970" s="1"/>
      <c r="E970" s="1"/>
      <c r="F970" s="1"/>
      <c r="G970" s="1"/>
      <c r="H970" s="1"/>
      <c r="L970" s="1"/>
      <c r="M970" s="1"/>
      <c r="N970" s="19"/>
    </row>
    <row r="971" spans="1:14" ht="12.75">
      <c r="A971" s="9"/>
      <c r="B971" s="9"/>
      <c r="C971" s="7"/>
      <c r="D971" s="1"/>
      <c r="E971" s="1"/>
      <c r="F971" s="1"/>
      <c r="G971" s="1"/>
      <c r="H971" s="1"/>
      <c r="L971" s="1"/>
      <c r="M971" s="1"/>
      <c r="N971" s="19"/>
    </row>
    <row r="972" spans="1:14" ht="12.75">
      <c r="A972" s="9"/>
      <c r="B972" s="9"/>
      <c r="C972" s="7"/>
      <c r="D972" s="1"/>
      <c r="E972" s="1"/>
      <c r="F972" s="1"/>
      <c r="G972" s="1"/>
      <c r="H972" s="1"/>
      <c r="L972" s="1"/>
      <c r="M972" s="1"/>
      <c r="N972" s="19"/>
    </row>
    <row r="973" spans="1:14" ht="12.75">
      <c r="A973" s="9"/>
      <c r="B973" s="9"/>
      <c r="C973" s="7"/>
      <c r="D973" s="1"/>
      <c r="E973" s="1"/>
      <c r="F973" s="1"/>
      <c r="G973" s="1"/>
      <c r="H973" s="1"/>
      <c r="L973" s="1"/>
      <c r="M973" s="1"/>
      <c r="N973" s="19"/>
    </row>
    <row r="974" spans="1:14" ht="12.75">
      <c r="A974" s="9"/>
      <c r="B974" s="9"/>
      <c r="C974" s="7"/>
      <c r="D974" s="1"/>
      <c r="E974" s="1"/>
      <c r="F974" s="1"/>
      <c r="G974" s="1"/>
      <c r="H974" s="1"/>
      <c r="L974" s="1"/>
      <c r="M974" s="1"/>
      <c r="N974" s="19"/>
    </row>
    <row r="975" spans="1:14" ht="12.75">
      <c r="A975" s="9"/>
      <c r="B975" s="9"/>
      <c r="C975" s="7"/>
      <c r="D975" s="1"/>
      <c r="E975" s="1"/>
      <c r="F975" s="1"/>
      <c r="G975" s="1"/>
      <c r="H975" s="1"/>
      <c r="L975" s="1"/>
      <c r="M975" s="1"/>
      <c r="N975" s="19"/>
    </row>
    <row r="976" spans="1:14" ht="12.75">
      <c r="A976" s="9"/>
      <c r="B976" s="9"/>
      <c r="C976" s="7"/>
      <c r="D976" s="1"/>
      <c r="E976" s="1"/>
      <c r="F976" s="1"/>
      <c r="G976" s="1"/>
      <c r="H976" s="1"/>
      <c r="L976" s="1"/>
      <c r="M976" s="1"/>
      <c r="N976" s="19"/>
    </row>
    <row r="977" spans="1:14" ht="12.75">
      <c r="A977" s="9"/>
      <c r="B977" s="9"/>
      <c r="C977" s="7"/>
      <c r="D977" s="1"/>
      <c r="E977" s="1"/>
      <c r="F977" s="1"/>
      <c r="G977" s="1"/>
      <c r="H977" s="1"/>
      <c r="L977" s="1"/>
      <c r="M977" s="1"/>
      <c r="N977" s="19"/>
    </row>
    <row r="978" spans="1:14" ht="12.75">
      <c r="A978" s="9"/>
      <c r="B978" s="9"/>
      <c r="C978" s="7"/>
      <c r="D978" s="1"/>
      <c r="E978" s="1"/>
      <c r="F978" s="1"/>
      <c r="G978" s="1"/>
      <c r="H978" s="1"/>
      <c r="L978" s="1"/>
      <c r="M978" s="1"/>
      <c r="N978" s="19"/>
    </row>
    <row r="979" spans="1:14" ht="12.75">
      <c r="A979" s="9"/>
      <c r="B979" s="9"/>
      <c r="C979" s="7"/>
      <c r="D979" s="1"/>
      <c r="E979" s="1"/>
      <c r="F979" s="1"/>
      <c r="G979" s="1"/>
      <c r="H979" s="1"/>
      <c r="L979" s="1"/>
      <c r="M979" s="1"/>
      <c r="N979" s="19"/>
    </row>
    <row r="980" spans="1:14" ht="12.75">
      <c r="A980" s="9"/>
      <c r="B980" s="9"/>
      <c r="C980" s="7"/>
      <c r="D980" s="1"/>
      <c r="E980" s="1"/>
      <c r="F980" s="1"/>
      <c r="G980" s="1"/>
      <c r="H980" s="1"/>
      <c r="L980" s="1"/>
      <c r="M980" s="1"/>
      <c r="N980" s="19"/>
    </row>
    <row r="981" spans="1:14" ht="12.75">
      <c r="A981" s="9"/>
      <c r="B981" s="9"/>
      <c r="C981" s="7"/>
      <c r="D981" s="1"/>
      <c r="E981" s="1"/>
      <c r="F981" s="1"/>
      <c r="G981" s="1"/>
      <c r="H981" s="1"/>
      <c r="L981" s="1"/>
      <c r="M981" s="1"/>
      <c r="N981" s="19"/>
    </row>
    <row r="982" spans="1:14" ht="12.75">
      <c r="A982" s="9"/>
      <c r="B982" s="9"/>
      <c r="C982" s="7"/>
      <c r="D982" s="1"/>
      <c r="E982" s="1"/>
      <c r="F982" s="1"/>
      <c r="G982" s="1"/>
      <c r="H982" s="1"/>
      <c r="L982" s="1"/>
      <c r="M982" s="1"/>
      <c r="N982" s="19"/>
    </row>
    <row r="983" spans="1:14" ht="12.75">
      <c r="A983" s="9"/>
      <c r="B983" s="9"/>
      <c r="C983" s="7"/>
      <c r="D983" s="1"/>
      <c r="E983" s="1"/>
      <c r="F983" s="1"/>
      <c r="G983" s="1"/>
      <c r="H983" s="1"/>
      <c r="L983" s="1"/>
      <c r="M983" s="1"/>
      <c r="N983" s="19"/>
    </row>
    <row r="984" spans="1:14" ht="12.75">
      <c r="A984" s="9"/>
      <c r="B984" s="9"/>
      <c r="C984" s="7"/>
      <c r="D984" s="1"/>
      <c r="E984" s="1"/>
      <c r="F984" s="1"/>
      <c r="G984" s="1"/>
      <c r="H984" s="1"/>
      <c r="L984" s="1"/>
      <c r="M984" s="1"/>
      <c r="N984" s="19"/>
    </row>
    <row r="985" spans="1:14" ht="12.75">
      <c r="A985" s="9"/>
      <c r="B985" s="9"/>
      <c r="C985" s="7"/>
      <c r="D985" s="1"/>
      <c r="E985" s="1"/>
      <c r="F985" s="1"/>
      <c r="G985" s="1"/>
      <c r="H985" s="1"/>
      <c r="L985" s="1"/>
      <c r="M985" s="1"/>
      <c r="N985" s="19"/>
    </row>
    <row r="986" spans="1:14" ht="12.75">
      <c r="A986" s="9"/>
      <c r="B986" s="9"/>
      <c r="C986" s="7"/>
      <c r="D986" s="1"/>
      <c r="E986" s="1"/>
      <c r="F986" s="1"/>
      <c r="G986" s="1"/>
      <c r="H986" s="1"/>
      <c r="L986" s="1"/>
      <c r="M986" s="1"/>
      <c r="N986" s="19"/>
    </row>
    <row r="987" spans="1:14" ht="12.75">
      <c r="A987" s="9"/>
      <c r="B987" s="9"/>
      <c r="C987" s="7"/>
      <c r="D987" s="1"/>
      <c r="E987" s="1"/>
      <c r="F987" s="1"/>
      <c r="G987" s="1"/>
      <c r="H987" s="1"/>
      <c r="L987" s="1"/>
      <c r="M987" s="1"/>
      <c r="N987" s="19"/>
    </row>
    <row r="988" spans="1:14" ht="12.75">
      <c r="A988" s="9"/>
      <c r="B988" s="9"/>
      <c r="C988" s="7"/>
      <c r="D988" s="1"/>
      <c r="E988" s="1"/>
      <c r="F988" s="1"/>
      <c r="G988" s="1"/>
      <c r="H988" s="1"/>
      <c r="L988" s="1"/>
      <c r="M988" s="1"/>
      <c r="N988" s="19"/>
    </row>
    <row r="989" spans="1:14" ht="12.75">
      <c r="A989" s="9"/>
      <c r="B989" s="9"/>
      <c r="C989" s="7"/>
      <c r="D989" s="1"/>
      <c r="E989" s="1"/>
      <c r="F989" s="1"/>
      <c r="G989" s="1"/>
      <c r="H989" s="1"/>
      <c r="L989" s="1"/>
      <c r="M989" s="1"/>
      <c r="N989" s="19"/>
    </row>
    <row r="990" spans="1:14" ht="12.75">
      <c r="A990" s="9"/>
      <c r="B990" s="9"/>
      <c r="C990" s="7"/>
      <c r="D990" s="1"/>
      <c r="E990" s="1"/>
      <c r="F990" s="1"/>
      <c r="G990" s="1"/>
      <c r="H990" s="1"/>
      <c r="L990" s="1"/>
      <c r="M990" s="1"/>
      <c r="N990" s="19"/>
    </row>
    <row r="991" spans="1:14" ht="12.75">
      <c r="A991" s="9"/>
      <c r="B991" s="9"/>
      <c r="C991" s="7"/>
      <c r="D991" s="1"/>
      <c r="E991" s="1"/>
      <c r="F991" s="1"/>
      <c r="G991" s="1"/>
      <c r="H991" s="1"/>
      <c r="L991" s="1"/>
      <c r="M991" s="1"/>
      <c r="N991" s="19"/>
    </row>
    <row r="992" spans="1:14" ht="12.75">
      <c r="A992" s="9"/>
      <c r="B992" s="9"/>
      <c r="C992" s="7"/>
      <c r="D992" s="1"/>
      <c r="E992" s="1"/>
      <c r="F992" s="1"/>
      <c r="G992" s="1"/>
      <c r="H992" s="1"/>
      <c r="L992" s="1"/>
      <c r="M992" s="1"/>
      <c r="N992" s="19"/>
    </row>
    <row r="993" spans="1:14" ht="12.75">
      <c r="A993" s="9"/>
      <c r="B993" s="9"/>
      <c r="C993" s="7"/>
      <c r="D993" s="1"/>
      <c r="E993" s="1"/>
      <c r="F993" s="1"/>
      <c r="G993" s="1"/>
      <c r="H993" s="1"/>
      <c r="L993" s="1"/>
      <c r="M993" s="1"/>
      <c r="N993" s="19"/>
    </row>
    <row r="994" spans="1:14" ht="12.75">
      <c r="A994" s="9"/>
      <c r="B994" s="9"/>
      <c r="C994" s="7"/>
      <c r="D994" s="1"/>
      <c r="E994" s="1"/>
      <c r="F994" s="1"/>
      <c r="G994" s="1"/>
      <c r="H994" s="1"/>
      <c r="L994" s="1"/>
      <c r="M994" s="1"/>
      <c r="N994" s="19"/>
    </row>
    <row r="995" spans="1:14" ht="12.75">
      <c r="A995" s="9"/>
      <c r="B995" s="9"/>
      <c r="C995" s="7"/>
      <c r="D995" s="1"/>
      <c r="E995" s="1"/>
      <c r="F995" s="1"/>
      <c r="G995" s="1"/>
      <c r="H995" s="1"/>
      <c r="L995" s="1"/>
      <c r="M995" s="1"/>
      <c r="N995" s="19"/>
    </row>
    <row r="996" spans="1:14" ht="12.75">
      <c r="A996" s="9"/>
      <c r="B996" s="9"/>
      <c r="C996" s="7"/>
      <c r="D996" s="1"/>
      <c r="E996" s="1"/>
      <c r="F996" s="1"/>
      <c r="G996" s="1"/>
      <c r="H996" s="1"/>
      <c r="L996" s="1"/>
      <c r="M996" s="1"/>
      <c r="N996" s="19"/>
    </row>
    <row r="997" spans="1:14" ht="12.75">
      <c r="A997" s="9"/>
      <c r="B997" s="9"/>
      <c r="C997" s="7"/>
      <c r="D997" s="1"/>
      <c r="E997" s="1"/>
      <c r="F997" s="1"/>
      <c r="G997" s="1"/>
      <c r="H997" s="1"/>
      <c r="L997" s="1"/>
      <c r="M997" s="1"/>
      <c r="N997" s="19"/>
    </row>
    <row r="998" spans="1:14" ht="12.75">
      <c r="A998" s="9"/>
      <c r="B998" s="9"/>
      <c r="C998" s="7"/>
      <c r="D998" s="1"/>
      <c r="E998" s="1"/>
      <c r="F998" s="1"/>
      <c r="G998" s="1"/>
      <c r="H998" s="1"/>
      <c r="L998" s="1"/>
      <c r="M998" s="1"/>
      <c r="N998" s="19"/>
    </row>
    <row r="999" spans="1:14" ht="12.75">
      <c r="A999" s="9"/>
      <c r="B999" s="9"/>
      <c r="C999" s="7"/>
      <c r="D999" s="1"/>
      <c r="E999" s="1"/>
      <c r="F999" s="1"/>
      <c r="G999" s="1"/>
      <c r="H999" s="1"/>
      <c r="L999" s="1"/>
      <c r="M999" s="1"/>
      <c r="N999" s="19"/>
    </row>
    <row r="1000" spans="1:14" ht="12.75">
      <c r="A1000" s="9"/>
      <c r="B1000" s="9"/>
      <c r="C1000" s="7"/>
      <c r="D1000" s="1"/>
      <c r="E1000" s="1"/>
      <c r="F1000" s="1"/>
      <c r="G1000" s="1"/>
      <c r="H1000" s="1"/>
      <c r="L1000" s="1"/>
      <c r="M1000" s="1"/>
      <c r="N1000" s="19"/>
    </row>
    <row r="1001" spans="1:14" ht="12.75">
      <c r="A1001" s="9"/>
      <c r="B1001" s="9"/>
      <c r="C1001" s="7"/>
      <c r="D1001" s="1"/>
      <c r="E1001" s="1"/>
      <c r="F1001" s="1"/>
      <c r="G1001" s="1"/>
      <c r="H1001" s="1"/>
      <c r="L1001" s="1"/>
      <c r="M1001" s="1"/>
      <c r="N1001" s="19"/>
    </row>
    <row r="1002" spans="1:14" ht="12.75">
      <c r="A1002" s="9"/>
      <c r="B1002" s="9"/>
      <c r="C1002" s="7"/>
      <c r="D1002" s="1"/>
      <c r="E1002" s="1"/>
      <c r="F1002" s="1"/>
      <c r="G1002" s="1"/>
      <c r="H1002" s="1"/>
      <c r="L1002" s="1"/>
      <c r="M1002" s="1"/>
      <c r="N1002" s="19"/>
    </row>
    <row r="1003" spans="1:14" ht="12.75">
      <c r="A1003" s="9"/>
      <c r="B1003" s="9"/>
      <c r="C1003" s="7"/>
      <c r="D1003" s="1"/>
      <c r="E1003" s="1"/>
      <c r="F1003" s="1"/>
      <c r="G1003" s="1"/>
      <c r="H1003" s="1"/>
      <c r="L1003" s="1"/>
      <c r="M1003" s="1"/>
      <c r="N1003" s="19"/>
    </row>
    <row r="1004" spans="1:14" ht="12.75">
      <c r="A1004" s="9"/>
      <c r="B1004" s="9"/>
      <c r="C1004" s="7"/>
      <c r="D1004" s="1"/>
      <c r="E1004" s="1"/>
      <c r="F1004" s="1"/>
      <c r="G1004" s="1"/>
      <c r="H1004" s="1"/>
      <c r="L1004" s="1"/>
      <c r="M1004" s="1"/>
      <c r="N1004" s="19"/>
    </row>
    <row r="1005" spans="1:14" ht="12.75">
      <c r="A1005" s="9"/>
      <c r="B1005" s="9"/>
      <c r="C1005" s="7"/>
      <c r="D1005" s="1"/>
      <c r="E1005" s="1"/>
      <c r="F1005" s="1"/>
      <c r="G1005" s="1"/>
      <c r="H1005" s="1"/>
      <c r="L1005" s="1"/>
      <c r="M1005" s="1"/>
      <c r="N1005" s="19"/>
    </row>
    <row r="1006" spans="1:14" ht="12.75">
      <c r="A1006" s="9"/>
      <c r="B1006" s="9"/>
      <c r="C1006" s="7"/>
      <c r="D1006" s="1"/>
      <c r="E1006" s="1"/>
      <c r="F1006" s="1"/>
      <c r="G1006" s="1"/>
      <c r="H1006" s="1"/>
      <c r="L1006" s="1"/>
      <c r="M1006" s="1"/>
      <c r="N1006" s="19"/>
    </row>
    <row r="1007" spans="1:14" ht="12.75">
      <c r="A1007" s="9"/>
      <c r="B1007" s="9"/>
      <c r="C1007" s="7"/>
      <c r="D1007" s="1"/>
      <c r="E1007" s="1"/>
      <c r="F1007" s="1"/>
      <c r="G1007" s="1"/>
      <c r="H1007" s="1"/>
      <c r="L1007" s="1"/>
      <c r="M1007" s="1"/>
      <c r="N1007" s="19"/>
    </row>
    <row r="1008" spans="1:14" ht="12.75">
      <c r="A1008" s="9"/>
      <c r="B1008" s="9"/>
      <c r="C1008" s="7"/>
      <c r="D1008" s="1"/>
      <c r="E1008" s="1"/>
      <c r="F1008" s="1"/>
      <c r="G1008" s="1"/>
      <c r="H1008" s="1"/>
      <c r="L1008" s="1"/>
      <c r="M1008" s="1"/>
      <c r="N1008" s="19"/>
    </row>
    <row r="1009" spans="1:14" ht="12.75">
      <c r="A1009" s="9"/>
      <c r="B1009" s="9"/>
      <c r="C1009" s="7"/>
      <c r="D1009" s="1"/>
      <c r="E1009" s="1"/>
      <c r="F1009" s="1"/>
      <c r="G1009" s="1"/>
      <c r="H1009" s="1"/>
      <c r="L1009" s="1"/>
      <c r="M1009" s="1"/>
      <c r="N1009" s="19"/>
    </row>
    <row r="1010" spans="1:14" ht="12.75">
      <c r="A1010" s="9"/>
      <c r="B1010" s="9"/>
      <c r="C1010" s="7"/>
      <c r="D1010" s="1"/>
      <c r="E1010" s="1"/>
      <c r="F1010" s="1"/>
      <c r="G1010" s="1"/>
      <c r="H1010" s="1"/>
      <c r="L1010" s="1"/>
      <c r="M1010" s="1"/>
      <c r="N1010" s="19"/>
    </row>
    <row r="1011" spans="1:14" ht="12.75">
      <c r="A1011" s="9"/>
      <c r="B1011" s="9"/>
      <c r="C1011" s="7"/>
      <c r="D1011" s="1"/>
      <c r="E1011" s="1"/>
      <c r="F1011" s="1"/>
      <c r="G1011" s="1"/>
      <c r="H1011" s="1"/>
      <c r="L1011" s="1"/>
      <c r="M1011" s="1"/>
      <c r="N1011" s="19"/>
    </row>
    <row r="1012" spans="1:14" ht="12.75">
      <c r="A1012" s="9"/>
      <c r="B1012" s="9"/>
      <c r="C1012" s="7"/>
      <c r="D1012" s="1"/>
      <c r="E1012" s="1"/>
      <c r="F1012" s="1"/>
      <c r="G1012" s="1"/>
      <c r="H1012" s="1"/>
      <c r="L1012" s="1"/>
      <c r="M1012" s="1"/>
      <c r="N1012" s="19"/>
    </row>
    <row r="1013" spans="1:14" ht="12.75">
      <c r="A1013" s="9"/>
      <c r="B1013" s="9"/>
      <c r="C1013" s="7"/>
      <c r="D1013" s="1"/>
      <c r="E1013" s="1"/>
      <c r="F1013" s="1"/>
      <c r="G1013" s="1"/>
      <c r="H1013" s="1"/>
      <c r="L1013" s="1"/>
      <c r="M1013" s="1"/>
      <c r="N1013" s="19"/>
    </row>
    <row r="1014" spans="1:14" ht="12.75">
      <c r="A1014" s="9"/>
      <c r="B1014" s="9"/>
      <c r="C1014" s="7"/>
      <c r="D1014" s="1"/>
      <c r="E1014" s="1"/>
      <c r="F1014" s="1"/>
      <c r="G1014" s="1"/>
      <c r="H1014" s="1"/>
      <c r="L1014" s="1"/>
      <c r="M1014" s="1"/>
      <c r="N1014" s="19"/>
    </row>
    <row r="1015" spans="1:14" ht="12.75">
      <c r="A1015" s="9"/>
      <c r="B1015" s="9"/>
      <c r="C1015" s="7"/>
      <c r="D1015" s="1"/>
      <c r="E1015" s="1"/>
      <c r="F1015" s="1"/>
      <c r="G1015" s="1"/>
      <c r="H1015" s="1"/>
      <c r="L1015" s="1"/>
      <c r="M1015" s="1"/>
      <c r="N1015" s="19"/>
    </row>
    <row r="1016" spans="1:14" ht="12.75">
      <c r="A1016" s="9"/>
      <c r="B1016" s="9"/>
      <c r="C1016" s="7"/>
      <c r="D1016" s="1"/>
      <c r="E1016" s="1"/>
      <c r="F1016" s="1"/>
      <c r="G1016" s="1"/>
      <c r="H1016" s="1"/>
      <c r="L1016" s="1"/>
      <c r="M1016" s="1"/>
      <c r="N1016" s="19"/>
    </row>
    <row r="1017" spans="1:14" ht="12.75">
      <c r="A1017" s="9"/>
      <c r="B1017" s="9"/>
      <c r="C1017" s="7"/>
      <c r="D1017" s="1"/>
      <c r="E1017" s="1"/>
      <c r="F1017" s="1"/>
      <c r="G1017" s="1"/>
      <c r="H1017" s="1"/>
      <c r="L1017" s="1"/>
      <c r="M1017" s="1"/>
      <c r="N1017" s="19"/>
    </row>
    <row r="1018" spans="1:14" ht="12.75">
      <c r="A1018" s="9"/>
      <c r="B1018" s="9"/>
      <c r="C1018" s="7"/>
      <c r="D1018" s="1"/>
      <c r="E1018" s="1"/>
      <c r="F1018" s="1"/>
      <c r="G1018" s="1"/>
      <c r="H1018" s="1"/>
      <c r="L1018" s="1"/>
      <c r="M1018" s="1"/>
      <c r="N1018" s="19"/>
    </row>
    <row r="1019" spans="1:14" ht="12.75">
      <c r="A1019" s="9"/>
      <c r="B1019" s="9"/>
      <c r="C1019" s="7"/>
      <c r="D1019" s="1"/>
      <c r="E1019" s="1"/>
      <c r="F1019" s="1"/>
      <c r="G1019" s="1"/>
      <c r="H1019" s="1"/>
      <c r="L1019" s="1"/>
      <c r="M1019" s="1"/>
      <c r="N1019" s="19"/>
    </row>
    <row r="1020" spans="1:14" ht="12.75">
      <c r="A1020" s="9"/>
      <c r="B1020" s="9"/>
      <c r="C1020" s="7"/>
      <c r="D1020" s="1"/>
      <c r="E1020" s="1"/>
      <c r="F1020" s="1"/>
      <c r="G1020" s="1"/>
      <c r="H1020" s="1"/>
      <c r="L1020" s="1"/>
      <c r="M1020" s="1"/>
      <c r="N1020" s="19"/>
    </row>
    <row r="1021" spans="1:14" ht="12.75">
      <c r="A1021" s="9"/>
      <c r="B1021" s="9"/>
      <c r="C1021" s="7"/>
      <c r="D1021" s="1"/>
      <c r="E1021" s="1"/>
      <c r="F1021" s="1"/>
      <c r="G1021" s="1"/>
      <c r="H1021" s="1"/>
      <c r="L1021" s="1"/>
      <c r="M1021" s="1"/>
      <c r="N1021" s="19"/>
    </row>
    <row r="1022" spans="1:14" ht="12.75">
      <c r="A1022" s="9"/>
      <c r="B1022" s="9"/>
      <c r="C1022" s="7"/>
      <c r="D1022" s="1"/>
      <c r="E1022" s="1"/>
      <c r="F1022" s="1"/>
      <c r="G1022" s="1"/>
      <c r="H1022" s="1"/>
      <c r="L1022" s="1"/>
      <c r="M1022" s="1"/>
      <c r="N1022" s="19"/>
    </row>
    <row r="1023" spans="1:14" ht="12.75">
      <c r="A1023" s="9"/>
      <c r="B1023" s="9"/>
      <c r="C1023" s="7"/>
      <c r="D1023" s="1"/>
      <c r="E1023" s="1"/>
      <c r="F1023" s="1"/>
      <c r="G1023" s="1"/>
      <c r="H1023" s="1"/>
      <c r="L1023" s="1"/>
      <c r="M1023" s="1"/>
      <c r="N1023" s="19"/>
    </row>
    <row r="1024" spans="1:14" ht="12.75">
      <c r="A1024" s="9"/>
      <c r="B1024" s="9"/>
      <c r="C1024" s="7"/>
      <c r="D1024" s="1"/>
      <c r="E1024" s="1"/>
      <c r="F1024" s="1"/>
      <c r="G1024" s="1"/>
      <c r="H1024" s="1"/>
      <c r="L1024" s="1"/>
      <c r="M1024" s="1"/>
      <c r="N1024" s="19"/>
    </row>
    <row r="1025" spans="1:14" ht="12.75">
      <c r="A1025" s="9"/>
      <c r="B1025" s="9"/>
      <c r="C1025" s="7"/>
      <c r="D1025" s="1"/>
      <c r="E1025" s="1"/>
      <c r="F1025" s="1"/>
      <c r="G1025" s="1"/>
      <c r="H1025" s="1"/>
      <c r="L1025" s="1"/>
      <c r="M1025" s="1"/>
      <c r="N1025" s="19"/>
    </row>
    <row r="1026" spans="1:14" ht="12.75">
      <c r="A1026" s="9"/>
      <c r="B1026" s="9"/>
      <c r="C1026" s="7"/>
      <c r="D1026" s="1"/>
      <c r="E1026" s="1"/>
      <c r="F1026" s="1"/>
      <c r="G1026" s="1"/>
      <c r="H1026" s="1"/>
      <c r="L1026" s="1"/>
      <c r="M1026" s="1"/>
      <c r="N1026" s="19"/>
    </row>
    <row r="1027" spans="1:14" ht="12.75">
      <c r="A1027" s="9"/>
      <c r="B1027" s="9"/>
      <c r="C1027" s="7"/>
      <c r="D1027" s="1"/>
      <c r="E1027" s="1"/>
      <c r="F1027" s="1"/>
      <c r="G1027" s="1"/>
      <c r="H1027" s="1"/>
      <c r="L1027" s="1"/>
      <c r="M1027" s="1"/>
      <c r="N1027" s="19"/>
    </row>
    <row r="1028" spans="1:14" ht="12.75">
      <c r="A1028" s="9"/>
      <c r="B1028" s="9"/>
      <c r="C1028" s="7"/>
      <c r="D1028" s="1"/>
      <c r="E1028" s="1"/>
      <c r="F1028" s="1"/>
      <c r="G1028" s="1"/>
      <c r="H1028" s="1"/>
      <c r="L1028" s="1"/>
      <c r="M1028" s="1"/>
      <c r="N1028" s="19"/>
    </row>
    <row r="1029" spans="1:14" ht="12.75">
      <c r="A1029" s="9"/>
      <c r="B1029" s="9"/>
      <c r="C1029" s="7"/>
      <c r="D1029" s="1"/>
      <c r="E1029" s="1"/>
      <c r="F1029" s="1"/>
      <c r="G1029" s="1"/>
      <c r="H1029" s="1"/>
      <c r="L1029" s="1"/>
      <c r="M1029" s="1"/>
      <c r="N1029" s="19"/>
    </row>
    <row r="1030" spans="1:14" ht="12.75">
      <c r="A1030" s="9"/>
      <c r="B1030" s="9"/>
      <c r="C1030" s="7"/>
      <c r="D1030" s="1"/>
      <c r="E1030" s="1"/>
      <c r="F1030" s="1"/>
      <c r="G1030" s="1"/>
      <c r="H1030" s="1"/>
      <c r="L1030" s="1"/>
      <c r="M1030" s="1"/>
      <c r="N1030" s="19"/>
    </row>
    <row r="1031" spans="1:14" ht="12.75">
      <c r="A1031" s="9"/>
      <c r="B1031" s="9"/>
      <c r="C1031" s="7"/>
      <c r="D1031" s="1"/>
      <c r="E1031" s="1"/>
      <c r="F1031" s="1"/>
      <c r="G1031" s="1"/>
      <c r="H1031" s="1"/>
      <c r="L1031" s="1"/>
      <c r="M1031" s="1"/>
      <c r="N1031" s="19"/>
    </row>
    <row r="1032" spans="1:14" ht="12.75">
      <c r="A1032" s="9"/>
      <c r="B1032" s="9"/>
      <c r="C1032" s="7"/>
      <c r="D1032" s="1"/>
      <c r="E1032" s="1"/>
      <c r="F1032" s="1"/>
      <c r="G1032" s="1"/>
      <c r="H1032" s="1"/>
      <c r="L1032" s="1"/>
      <c r="M1032" s="1"/>
      <c r="N1032" s="19"/>
    </row>
    <row r="1033" spans="1:14" ht="12.75">
      <c r="A1033" s="9"/>
      <c r="B1033" s="9"/>
      <c r="C1033" s="7"/>
      <c r="D1033" s="1"/>
      <c r="E1033" s="1"/>
      <c r="F1033" s="1"/>
      <c r="G1033" s="1"/>
      <c r="H1033" s="1"/>
      <c r="L1033" s="1"/>
      <c r="M1033" s="1"/>
      <c r="N1033" s="19"/>
    </row>
    <row r="1034" spans="1:14" ht="12.75">
      <c r="A1034" s="9"/>
      <c r="B1034" s="9"/>
      <c r="C1034" s="7"/>
      <c r="D1034" s="1"/>
      <c r="E1034" s="1"/>
      <c r="F1034" s="1"/>
      <c r="G1034" s="1"/>
      <c r="H1034" s="1"/>
      <c r="L1034" s="1"/>
      <c r="M1034" s="1"/>
      <c r="N1034" s="19"/>
    </row>
    <row r="1035" spans="1:14" ht="12.75">
      <c r="A1035" s="9"/>
      <c r="B1035" s="9"/>
      <c r="C1035" s="7"/>
      <c r="D1035" s="1"/>
      <c r="E1035" s="1"/>
      <c r="F1035" s="1"/>
      <c r="G1035" s="1"/>
      <c r="H1035" s="1"/>
      <c r="L1035" s="1"/>
      <c r="M1035" s="1"/>
      <c r="N1035" s="19"/>
    </row>
    <row r="1036" spans="1:14" ht="12.75">
      <c r="A1036" s="9"/>
      <c r="B1036" s="9"/>
      <c r="C1036" s="7"/>
      <c r="D1036" s="1"/>
      <c r="E1036" s="1"/>
      <c r="F1036" s="1"/>
      <c r="G1036" s="1"/>
      <c r="H1036" s="1"/>
      <c r="L1036" s="1"/>
      <c r="M1036" s="1"/>
      <c r="N1036" s="19"/>
    </row>
    <row r="1037" spans="1:14" ht="12.75">
      <c r="A1037" s="9"/>
      <c r="B1037" s="9"/>
      <c r="C1037" s="7"/>
      <c r="D1037" s="1"/>
      <c r="E1037" s="1"/>
      <c r="F1037" s="1"/>
      <c r="G1037" s="1"/>
      <c r="H1037" s="1"/>
      <c r="L1037" s="1"/>
      <c r="M1037" s="1"/>
      <c r="N1037" s="19"/>
    </row>
    <row r="1038" spans="1:14" ht="12.75">
      <c r="A1038" s="9"/>
      <c r="B1038" s="9"/>
      <c r="C1038" s="7"/>
      <c r="D1038" s="1"/>
      <c r="E1038" s="1"/>
      <c r="F1038" s="1"/>
      <c r="G1038" s="1"/>
      <c r="H1038" s="1"/>
      <c r="L1038" s="1"/>
      <c r="M1038" s="1"/>
      <c r="N1038" s="19"/>
    </row>
    <row r="1039" spans="1:14" ht="12.75">
      <c r="A1039" s="9"/>
      <c r="B1039" s="9"/>
      <c r="C1039" s="7"/>
      <c r="D1039" s="1"/>
      <c r="E1039" s="1"/>
      <c r="F1039" s="1"/>
      <c r="G1039" s="1"/>
      <c r="H1039" s="1"/>
      <c r="L1039" s="1"/>
      <c r="M1039" s="1"/>
      <c r="N1039" s="19"/>
    </row>
    <row r="1040" spans="1:14" ht="12.75">
      <c r="A1040" s="9"/>
      <c r="B1040" s="9"/>
      <c r="C1040" s="7"/>
      <c r="D1040" s="1"/>
      <c r="E1040" s="1"/>
      <c r="F1040" s="1"/>
      <c r="G1040" s="1"/>
      <c r="H1040" s="1"/>
      <c r="L1040" s="1"/>
      <c r="M1040" s="1"/>
      <c r="N1040" s="19"/>
    </row>
    <row r="1041" spans="1:14" ht="12.75">
      <c r="A1041" s="9"/>
      <c r="B1041" s="9"/>
      <c r="C1041" s="7"/>
      <c r="D1041" s="1"/>
      <c r="E1041" s="1"/>
      <c r="F1041" s="1"/>
      <c r="G1041" s="1"/>
      <c r="H1041" s="1"/>
      <c r="L1041" s="1"/>
      <c r="M1041" s="1"/>
      <c r="N1041" s="19"/>
    </row>
    <row r="1042" spans="1:14" ht="12.75">
      <c r="A1042" s="9"/>
      <c r="B1042" s="9"/>
      <c r="C1042" s="7"/>
      <c r="D1042" s="1"/>
      <c r="E1042" s="1"/>
      <c r="F1042" s="1"/>
      <c r="G1042" s="1"/>
      <c r="H1042" s="1"/>
      <c r="L1042" s="1"/>
      <c r="M1042" s="1"/>
      <c r="N1042" s="19"/>
    </row>
    <row r="1043" spans="1:14" ht="12.75">
      <c r="A1043" s="9"/>
      <c r="B1043" s="9"/>
      <c r="C1043" s="7"/>
      <c r="D1043" s="1"/>
      <c r="E1043" s="1"/>
      <c r="F1043" s="1"/>
      <c r="G1043" s="1"/>
      <c r="H1043" s="1"/>
      <c r="L1043" s="1"/>
      <c r="M1043" s="1"/>
      <c r="N1043" s="19"/>
    </row>
    <row r="1044" spans="1:14" ht="12.75">
      <c r="A1044" s="9"/>
      <c r="B1044" s="9"/>
      <c r="C1044" s="7"/>
      <c r="D1044" s="1"/>
      <c r="E1044" s="1"/>
      <c r="F1044" s="1"/>
      <c r="G1044" s="1"/>
      <c r="H1044" s="1"/>
      <c r="L1044" s="1"/>
      <c r="M1044" s="1"/>
      <c r="N1044" s="19"/>
    </row>
    <row r="1045" spans="1:14" ht="12.75">
      <c r="A1045" s="9"/>
      <c r="B1045" s="9"/>
      <c r="C1045" s="7"/>
      <c r="D1045" s="1"/>
      <c r="E1045" s="1"/>
      <c r="F1045" s="1"/>
      <c r="G1045" s="1"/>
      <c r="H1045" s="1"/>
      <c r="L1045" s="1"/>
      <c r="M1045" s="1"/>
      <c r="N1045" s="19"/>
    </row>
    <row r="1046" spans="1:14" ht="12.75">
      <c r="A1046" s="9"/>
      <c r="B1046" s="9"/>
      <c r="C1046" s="7"/>
      <c r="D1046" s="1"/>
      <c r="E1046" s="1"/>
      <c r="F1046" s="1"/>
      <c r="G1046" s="1"/>
      <c r="H1046" s="1"/>
      <c r="L1046" s="1"/>
      <c r="M1046" s="1"/>
      <c r="N1046" s="19"/>
    </row>
    <row r="1047" spans="1:14" ht="12.75">
      <c r="A1047" s="9"/>
      <c r="B1047" s="9"/>
      <c r="C1047" s="7"/>
      <c r="D1047" s="1"/>
      <c r="E1047" s="1"/>
      <c r="F1047" s="1"/>
      <c r="G1047" s="1"/>
      <c r="H1047" s="1"/>
      <c r="L1047" s="1"/>
      <c r="M1047" s="1"/>
      <c r="N1047" s="19"/>
    </row>
    <row r="1048" spans="1:14" ht="12.75">
      <c r="A1048" s="9"/>
      <c r="B1048" s="9"/>
      <c r="C1048" s="7"/>
      <c r="D1048" s="1"/>
      <c r="E1048" s="1"/>
      <c r="F1048" s="1"/>
      <c r="G1048" s="1"/>
      <c r="H1048" s="1"/>
      <c r="L1048" s="1"/>
      <c r="M1048" s="1"/>
      <c r="N1048" s="19"/>
    </row>
    <row r="1049" spans="1:14" ht="12.75">
      <c r="A1049" s="9"/>
      <c r="B1049" s="9"/>
      <c r="C1049" s="7"/>
      <c r="D1049" s="1"/>
      <c r="E1049" s="1"/>
      <c r="F1049" s="1"/>
      <c r="G1049" s="1"/>
      <c r="H1049" s="1"/>
      <c r="L1049" s="1"/>
      <c r="M1049" s="1"/>
      <c r="N1049" s="19"/>
    </row>
    <row r="1050" spans="1:14" ht="12.75">
      <c r="A1050" s="9"/>
      <c r="B1050" s="9"/>
      <c r="C1050" s="7"/>
      <c r="D1050" s="1"/>
      <c r="E1050" s="1"/>
      <c r="F1050" s="1"/>
      <c r="G1050" s="1"/>
      <c r="H1050" s="1"/>
      <c r="L1050" s="1"/>
      <c r="M1050" s="1"/>
      <c r="N1050" s="19"/>
    </row>
    <row r="1051" spans="1:14" ht="12.75">
      <c r="A1051" s="9"/>
      <c r="B1051" s="9"/>
      <c r="C1051" s="7"/>
      <c r="D1051" s="1"/>
      <c r="E1051" s="1"/>
      <c r="F1051" s="1"/>
      <c r="G1051" s="1"/>
      <c r="H1051" s="1"/>
      <c r="L1051" s="1"/>
      <c r="M1051" s="1"/>
      <c r="N1051" s="19"/>
    </row>
    <row r="1052" spans="1:14" ht="12.75">
      <c r="A1052" s="9"/>
      <c r="B1052" s="9"/>
      <c r="C1052" s="7"/>
      <c r="D1052" s="1"/>
      <c r="E1052" s="1"/>
      <c r="F1052" s="1"/>
      <c r="G1052" s="1"/>
      <c r="H1052" s="1"/>
      <c r="L1052" s="1"/>
      <c r="M1052" s="1"/>
      <c r="N1052" s="19"/>
    </row>
    <row r="1053" spans="1:14" ht="12.75">
      <c r="A1053" s="9"/>
      <c r="B1053" s="9"/>
      <c r="C1053" s="7"/>
      <c r="D1053" s="1"/>
      <c r="E1053" s="1"/>
      <c r="F1053" s="1"/>
      <c r="G1053" s="1"/>
      <c r="H1053" s="1"/>
      <c r="L1053" s="1"/>
      <c r="M1053" s="1"/>
      <c r="N1053" s="19"/>
    </row>
    <row r="1054" spans="1:14" ht="12.75">
      <c r="A1054" s="9"/>
      <c r="B1054" s="9"/>
      <c r="C1054" s="7"/>
      <c r="D1054" s="1"/>
      <c r="E1054" s="1"/>
      <c r="F1054" s="1"/>
      <c r="G1054" s="1"/>
      <c r="H1054" s="1"/>
      <c r="L1054" s="1"/>
      <c r="M1054" s="1"/>
      <c r="N1054" s="19"/>
    </row>
    <row r="1055" spans="1:14" ht="12.75">
      <c r="A1055" s="9"/>
      <c r="B1055" s="9"/>
      <c r="C1055" s="7"/>
      <c r="D1055" s="1"/>
      <c r="E1055" s="1"/>
      <c r="F1055" s="1"/>
      <c r="G1055" s="1"/>
      <c r="H1055" s="1"/>
      <c r="L1055" s="1"/>
      <c r="M1055" s="1"/>
      <c r="N1055" s="19"/>
    </row>
    <row r="1056" spans="1:14" ht="12.75">
      <c r="A1056" s="9"/>
      <c r="B1056" s="9"/>
      <c r="C1056" s="7"/>
      <c r="D1056" s="1"/>
      <c r="E1056" s="1"/>
      <c r="F1056" s="1"/>
      <c r="G1056" s="1"/>
      <c r="H1056" s="1"/>
      <c r="L1056" s="1"/>
      <c r="M1056" s="1"/>
      <c r="N1056" s="19"/>
    </row>
    <row r="1057" spans="1:14" ht="12.75">
      <c r="A1057" s="9"/>
      <c r="B1057" s="9"/>
      <c r="C1057" s="7"/>
      <c r="D1057" s="1"/>
      <c r="E1057" s="1"/>
      <c r="F1057" s="1"/>
      <c r="G1057" s="1"/>
      <c r="H1057" s="1"/>
      <c r="L1057" s="1"/>
      <c r="M1057" s="1"/>
      <c r="N1057" s="19"/>
    </row>
    <row r="1058" spans="1:14" ht="12.75">
      <c r="A1058" s="9"/>
      <c r="B1058" s="9"/>
      <c r="C1058" s="7"/>
      <c r="D1058" s="1"/>
      <c r="E1058" s="1"/>
      <c r="F1058" s="1"/>
      <c r="G1058" s="1"/>
      <c r="H1058" s="1"/>
      <c r="L1058" s="1"/>
      <c r="M1058" s="1"/>
      <c r="N1058" s="19"/>
    </row>
    <row r="1059" spans="1:14" ht="12.75">
      <c r="A1059" s="9"/>
      <c r="B1059" s="9"/>
      <c r="C1059" s="7"/>
      <c r="D1059" s="1"/>
      <c r="E1059" s="1"/>
      <c r="F1059" s="1"/>
      <c r="G1059" s="1"/>
      <c r="H1059" s="1"/>
      <c r="L1059" s="1"/>
      <c r="M1059" s="1"/>
      <c r="N1059" s="19"/>
    </row>
    <row r="1060" spans="1:14" ht="12.75">
      <c r="A1060" s="9"/>
      <c r="B1060" s="9"/>
      <c r="C1060" s="7"/>
      <c r="D1060" s="1"/>
      <c r="E1060" s="1"/>
      <c r="F1060" s="1"/>
      <c r="G1060" s="1"/>
      <c r="H1060" s="1"/>
      <c r="L1060" s="1"/>
      <c r="M1060" s="1"/>
      <c r="N1060" s="19"/>
    </row>
    <row r="1061" spans="1:14" ht="12.75">
      <c r="A1061" s="9"/>
      <c r="B1061" s="9"/>
      <c r="C1061" s="7"/>
      <c r="D1061" s="1"/>
      <c r="E1061" s="1"/>
      <c r="F1061" s="1"/>
      <c r="G1061" s="1"/>
      <c r="H1061" s="1"/>
      <c r="L1061" s="1"/>
      <c r="M1061" s="1"/>
      <c r="N1061" s="19"/>
    </row>
    <row r="1062" spans="1:14" ht="12.75">
      <c r="A1062" s="9"/>
      <c r="B1062" s="9"/>
      <c r="C1062" s="7"/>
      <c r="D1062" s="1"/>
      <c r="E1062" s="1"/>
      <c r="F1062" s="1"/>
      <c r="G1062" s="1"/>
      <c r="H1062" s="1"/>
      <c r="L1062" s="1"/>
      <c r="M1062" s="1"/>
      <c r="N1062" s="19"/>
    </row>
    <row r="1063" spans="1:14" ht="12.75">
      <c r="A1063" s="9"/>
      <c r="B1063" s="9"/>
      <c r="C1063" s="7"/>
      <c r="D1063" s="1"/>
      <c r="E1063" s="1"/>
      <c r="F1063" s="1"/>
      <c r="G1063" s="1"/>
      <c r="H1063" s="1"/>
      <c r="L1063" s="1"/>
      <c r="M1063" s="1"/>
      <c r="N1063" s="19"/>
    </row>
    <row r="1064" spans="1:14" ht="12.75">
      <c r="A1064" s="9"/>
      <c r="B1064" s="9"/>
      <c r="C1064" s="7"/>
      <c r="D1064" s="1"/>
      <c r="E1064" s="1"/>
      <c r="F1064" s="1"/>
      <c r="G1064" s="1"/>
      <c r="H1064" s="1"/>
      <c r="L1064" s="1"/>
      <c r="M1064" s="1"/>
      <c r="N1064" s="19"/>
    </row>
    <row r="1065" spans="1:14" ht="12.75">
      <c r="A1065" s="9"/>
      <c r="B1065" s="9"/>
      <c r="C1065" s="7"/>
      <c r="D1065" s="1"/>
      <c r="E1065" s="1"/>
      <c r="F1065" s="1"/>
      <c r="G1065" s="1"/>
      <c r="H1065" s="1"/>
      <c r="L1065" s="1"/>
      <c r="M1065" s="1"/>
      <c r="N1065" s="19"/>
    </row>
    <row r="1066" spans="1:14" ht="12.75">
      <c r="A1066" s="9"/>
      <c r="B1066" s="9"/>
      <c r="C1066" s="7"/>
      <c r="D1066" s="1"/>
      <c r="E1066" s="1"/>
      <c r="F1066" s="1"/>
      <c r="G1066" s="1"/>
      <c r="H1066" s="1"/>
      <c r="L1066" s="1"/>
      <c r="M1066" s="1"/>
      <c r="N1066" s="19"/>
    </row>
    <row r="1067" spans="1:14" ht="12.75">
      <c r="A1067" s="9"/>
      <c r="B1067" s="9"/>
      <c r="C1067" s="7"/>
      <c r="D1067" s="1"/>
      <c r="E1067" s="1"/>
      <c r="F1067" s="1"/>
      <c r="G1067" s="1"/>
      <c r="H1067" s="1"/>
      <c r="L1067" s="1"/>
      <c r="M1067" s="1"/>
      <c r="N1067" s="19"/>
    </row>
    <row r="1068" spans="1:14" ht="12.75">
      <c r="A1068" s="9"/>
      <c r="B1068" s="9"/>
      <c r="C1068" s="7"/>
      <c r="D1068" s="1"/>
      <c r="E1068" s="1"/>
      <c r="F1068" s="1"/>
      <c r="G1068" s="1"/>
      <c r="H1068" s="1"/>
      <c r="L1068" s="1"/>
      <c r="M1068" s="1"/>
      <c r="N1068" s="19"/>
    </row>
    <row r="1069" spans="1:14" ht="12.75">
      <c r="A1069" s="9"/>
      <c r="B1069" s="9"/>
      <c r="C1069" s="7"/>
      <c r="D1069" s="1"/>
      <c r="E1069" s="1"/>
      <c r="F1069" s="1"/>
      <c r="G1069" s="1"/>
      <c r="H1069" s="1"/>
      <c r="L1069" s="1"/>
      <c r="M1069" s="1"/>
      <c r="N1069" s="19"/>
    </row>
    <row r="1070" spans="1:14" ht="12.75">
      <c r="A1070" s="9"/>
      <c r="B1070" s="9"/>
      <c r="C1070" s="7"/>
      <c r="D1070" s="1"/>
      <c r="E1070" s="1"/>
      <c r="F1070" s="1"/>
      <c r="G1070" s="1"/>
      <c r="H1070" s="1"/>
      <c r="L1070" s="1"/>
      <c r="M1070" s="1"/>
      <c r="N1070" s="19"/>
    </row>
    <row r="1071" spans="1:14" ht="12.75">
      <c r="A1071" s="9"/>
      <c r="B1071" s="9"/>
      <c r="C1071" s="7"/>
      <c r="D1071" s="1"/>
      <c r="E1071" s="1"/>
      <c r="F1071" s="1"/>
      <c r="G1071" s="1"/>
      <c r="H1071" s="1"/>
      <c r="L1071" s="1"/>
      <c r="M1071" s="1"/>
      <c r="N1071" s="19"/>
    </row>
    <row r="1072" spans="1:14" ht="12.75">
      <c r="A1072" s="9"/>
      <c r="B1072" s="9"/>
      <c r="C1072" s="7"/>
      <c r="D1072" s="1"/>
      <c r="E1072" s="1"/>
      <c r="F1072" s="1"/>
      <c r="G1072" s="1"/>
      <c r="H1072" s="1"/>
      <c r="L1072" s="1"/>
      <c r="M1072" s="1"/>
      <c r="N1072" s="19"/>
    </row>
    <row r="1073" spans="1:14" ht="12.75">
      <c r="A1073" s="9"/>
      <c r="B1073" s="9"/>
      <c r="C1073" s="7"/>
      <c r="D1073" s="1"/>
      <c r="E1073" s="1"/>
      <c r="F1073" s="1"/>
      <c r="G1073" s="1"/>
      <c r="H1073" s="1"/>
      <c r="L1073" s="1"/>
      <c r="M1073" s="1"/>
      <c r="N1073" s="19"/>
    </row>
    <row r="1074" spans="1:14" ht="12.75">
      <c r="A1074" s="9"/>
      <c r="B1074" s="9"/>
      <c r="C1074" s="7"/>
      <c r="D1074" s="1"/>
      <c r="E1074" s="1"/>
      <c r="F1074" s="1"/>
      <c r="G1074" s="1"/>
      <c r="H1074" s="1"/>
      <c r="L1074" s="1"/>
      <c r="M1074" s="1"/>
      <c r="N1074" s="19"/>
    </row>
    <row r="1075" spans="1:14" ht="12.75">
      <c r="A1075" s="9"/>
      <c r="B1075" s="9"/>
      <c r="C1075" s="7"/>
      <c r="D1075" s="1"/>
      <c r="E1075" s="1"/>
      <c r="F1075" s="1"/>
      <c r="G1075" s="1"/>
      <c r="H1075" s="1"/>
      <c r="L1075" s="1"/>
      <c r="M1075" s="1"/>
      <c r="N1075" s="19"/>
    </row>
    <row r="1076" spans="1:14" ht="12.75">
      <c r="A1076" s="9"/>
      <c r="B1076" s="9"/>
      <c r="C1076" s="7"/>
      <c r="D1076" s="1"/>
      <c r="E1076" s="1"/>
      <c r="F1076" s="1"/>
      <c r="G1076" s="1"/>
      <c r="H1076" s="1"/>
      <c r="L1076" s="1"/>
      <c r="M1076" s="1"/>
      <c r="N1076" s="19"/>
    </row>
    <row r="1077" spans="1:14" ht="12.75">
      <c r="A1077" s="9"/>
      <c r="B1077" s="9"/>
      <c r="C1077" s="7"/>
      <c r="D1077" s="1"/>
      <c r="E1077" s="1"/>
      <c r="F1077" s="1"/>
      <c r="G1077" s="1"/>
      <c r="H1077" s="1"/>
      <c r="L1077" s="1"/>
      <c r="M1077" s="1"/>
      <c r="N1077" s="19"/>
    </row>
    <row r="1078" spans="1:14" ht="12.75">
      <c r="A1078" s="9"/>
      <c r="B1078" s="9"/>
      <c r="C1078" s="7"/>
      <c r="D1078" s="1"/>
      <c r="E1078" s="1"/>
      <c r="F1078" s="1"/>
      <c r="G1078" s="1"/>
      <c r="H1078" s="1"/>
      <c r="L1078" s="1"/>
      <c r="M1078" s="1"/>
      <c r="N1078" s="19"/>
    </row>
    <row r="1079" spans="1:14" ht="12.75">
      <c r="A1079" s="9"/>
      <c r="B1079" s="9"/>
      <c r="C1079" s="7"/>
      <c r="D1079" s="1"/>
      <c r="E1079" s="1"/>
      <c r="F1079" s="1"/>
      <c r="G1079" s="1"/>
      <c r="H1079" s="1"/>
      <c r="L1079" s="1"/>
      <c r="M1079" s="1"/>
      <c r="N1079" s="19"/>
    </row>
    <row r="1080" spans="1:14" ht="12.75">
      <c r="A1080" s="9"/>
      <c r="B1080" s="9"/>
      <c r="C1080" s="7"/>
      <c r="D1080" s="1"/>
      <c r="E1080" s="1"/>
      <c r="F1080" s="1"/>
      <c r="G1080" s="1"/>
      <c r="H1080" s="1"/>
      <c r="L1080" s="1"/>
      <c r="M1080" s="1"/>
      <c r="N1080" s="19"/>
    </row>
    <row r="1081" spans="1:14" ht="12.75">
      <c r="A1081" s="9"/>
      <c r="B1081" s="9"/>
      <c r="C1081" s="7"/>
      <c r="D1081" s="1"/>
      <c r="E1081" s="1"/>
      <c r="F1081" s="1"/>
      <c r="G1081" s="1"/>
      <c r="H1081" s="1"/>
      <c r="L1081" s="1"/>
      <c r="M1081" s="1"/>
      <c r="N1081" s="19"/>
    </row>
    <row r="1082" spans="1:14" ht="12.75">
      <c r="A1082" s="9"/>
      <c r="B1082" s="9"/>
      <c r="C1082" s="7"/>
      <c r="D1082" s="1"/>
      <c r="E1082" s="1"/>
      <c r="F1082" s="1"/>
      <c r="G1082" s="1"/>
      <c r="H1082" s="1"/>
      <c r="L1082" s="1"/>
      <c r="M1082" s="1"/>
      <c r="N1082" s="19"/>
    </row>
    <row r="1083" spans="1:14" ht="12.75">
      <c r="A1083" s="9"/>
      <c r="B1083" s="9"/>
      <c r="C1083" s="7"/>
      <c r="D1083" s="1"/>
      <c r="E1083" s="1"/>
      <c r="F1083" s="1"/>
      <c r="G1083" s="1"/>
      <c r="H1083" s="1"/>
      <c r="L1083" s="1"/>
      <c r="M1083" s="1"/>
      <c r="N1083" s="19"/>
    </row>
    <row r="1084" spans="1:14" ht="12.75">
      <c r="A1084" s="9"/>
      <c r="B1084" s="9"/>
      <c r="C1084" s="7"/>
      <c r="D1084" s="1"/>
      <c r="E1084" s="1"/>
      <c r="F1084" s="1"/>
      <c r="G1084" s="1"/>
      <c r="H1084" s="1"/>
      <c r="L1084" s="1"/>
      <c r="M1084" s="1"/>
      <c r="N1084" s="19"/>
    </row>
    <row r="1085" spans="1:14" ht="12.75">
      <c r="A1085" s="9"/>
      <c r="B1085" s="9"/>
      <c r="C1085" s="7"/>
      <c r="D1085" s="1"/>
      <c r="E1085" s="1"/>
      <c r="F1085" s="1"/>
      <c r="G1085" s="1"/>
      <c r="H1085" s="1"/>
      <c r="L1085" s="1"/>
      <c r="M1085" s="1"/>
      <c r="N1085" s="19"/>
    </row>
    <row r="1086" spans="1:14" ht="12.75">
      <c r="A1086" s="9"/>
      <c r="B1086" s="9"/>
      <c r="C1086" s="7"/>
      <c r="D1086" s="1"/>
      <c r="E1086" s="1"/>
      <c r="F1086" s="1"/>
      <c r="G1086" s="1"/>
      <c r="H1086" s="1"/>
      <c r="L1086" s="1"/>
      <c r="M1086" s="1"/>
      <c r="N1086" s="19"/>
    </row>
    <row r="1087" spans="1:14" ht="12.75">
      <c r="A1087" s="9"/>
      <c r="B1087" s="9"/>
      <c r="C1087" s="7"/>
      <c r="D1087" s="1"/>
      <c r="E1087" s="1"/>
      <c r="F1087" s="1"/>
      <c r="G1087" s="1"/>
      <c r="H1087" s="1"/>
      <c r="L1087" s="1"/>
      <c r="M1087" s="1"/>
      <c r="N1087" s="19"/>
    </row>
    <row r="1088" spans="1:14" ht="12.75">
      <c r="A1088" s="9"/>
      <c r="B1088" s="9"/>
      <c r="C1088" s="7"/>
      <c r="D1088" s="1"/>
      <c r="E1088" s="1"/>
      <c r="F1088" s="1"/>
      <c r="G1088" s="1"/>
      <c r="H1088" s="1"/>
      <c r="L1088" s="1"/>
      <c r="M1088" s="1"/>
      <c r="N1088" s="19"/>
    </row>
    <row r="1089" spans="1:14" ht="12.75">
      <c r="A1089" s="9"/>
      <c r="B1089" s="9"/>
      <c r="C1089" s="7"/>
      <c r="D1089" s="1"/>
      <c r="E1089" s="1"/>
      <c r="F1089" s="1"/>
      <c r="G1089" s="1"/>
      <c r="H1089" s="1"/>
      <c r="L1089" s="1"/>
      <c r="M1089" s="1"/>
      <c r="N1089" s="19"/>
    </row>
    <row r="1090" spans="1:14" ht="12.75">
      <c r="A1090" s="9"/>
      <c r="B1090" s="9"/>
      <c r="C1090" s="7"/>
      <c r="D1090" s="1"/>
      <c r="E1090" s="1"/>
      <c r="F1090" s="1"/>
      <c r="G1090" s="1"/>
      <c r="H1090" s="1"/>
      <c r="L1090" s="1"/>
      <c r="M1090" s="1"/>
      <c r="N1090" s="19"/>
    </row>
    <row r="1091" spans="1:14" ht="12.75">
      <c r="A1091" s="9"/>
      <c r="B1091" s="9"/>
      <c r="C1091" s="7"/>
      <c r="D1091" s="1"/>
      <c r="E1091" s="1"/>
      <c r="F1091" s="1"/>
      <c r="G1091" s="1"/>
      <c r="H1091" s="1"/>
      <c r="L1091" s="1"/>
      <c r="M1091" s="1"/>
      <c r="N1091" s="19"/>
    </row>
    <row r="1092" spans="1:14" ht="12.75">
      <c r="A1092" s="9"/>
      <c r="B1092" s="9"/>
      <c r="C1092" s="7"/>
      <c r="D1092" s="1"/>
      <c r="E1092" s="1"/>
      <c r="F1092" s="1"/>
      <c r="G1092" s="1"/>
      <c r="H1092" s="1"/>
      <c r="L1092" s="1"/>
      <c r="M1092" s="1"/>
      <c r="N1092" s="19"/>
    </row>
    <row r="1093" spans="1:14" ht="12.75">
      <c r="A1093" s="9"/>
      <c r="B1093" s="9"/>
      <c r="C1093" s="7"/>
      <c r="D1093" s="1"/>
      <c r="E1093" s="1"/>
      <c r="F1093" s="1"/>
      <c r="G1093" s="1"/>
      <c r="H1093" s="1"/>
      <c r="L1093" s="1"/>
      <c r="M1093" s="1"/>
      <c r="N1093" s="19"/>
    </row>
    <row r="1094" spans="1:14" ht="12.75">
      <c r="A1094" s="9"/>
      <c r="B1094" s="9"/>
      <c r="C1094" s="7"/>
      <c r="D1094" s="1"/>
      <c r="E1094" s="1"/>
      <c r="F1094" s="1"/>
      <c r="G1094" s="1"/>
      <c r="H1094" s="1"/>
      <c r="L1094" s="1"/>
      <c r="M1094" s="1"/>
      <c r="N1094" s="19"/>
    </row>
    <row r="1095" spans="1:14" ht="12.75">
      <c r="A1095" s="9"/>
      <c r="B1095" s="9"/>
      <c r="C1095" s="7"/>
      <c r="D1095" s="1"/>
      <c r="E1095" s="1"/>
      <c r="F1095" s="1"/>
      <c r="G1095" s="1"/>
      <c r="H1095" s="1"/>
      <c r="L1095" s="1"/>
      <c r="M1095" s="1"/>
      <c r="N1095" s="19"/>
    </row>
    <row r="1096" spans="1:14" ht="12.75">
      <c r="A1096" s="9"/>
      <c r="B1096" s="9"/>
      <c r="C1096" s="7"/>
      <c r="D1096" s="1"/>
      <c r="E1096" s="1"/>
      <c r="F1096" s="1"/>
      <c r="G1096" s="1"/>
      <c r="H1096" s="1"/>
      <c r="L1096" s="1"/>
      <c r="M1096" s="1"/>
      <c r="N1096" s="19"/>
    </row>
    <row r="1097" spans="1:14" ht="12.75">
      <c r="A1097" s="9"/>
      <c r="B1097" s="9"/>
      <c r="C1097" s="7"/>
      <c r="D1097" s="1"/>
      <c r="E1097" s="1"/>
      <c r="F1097" s="1"/>
      <c r="G1097" s="1"/>
      <c r="H1097" s="1"/>
      <c r="L1097" s="1"/>
      <c r="M1097" s="1"/>
      <c r="N1097" s="19"/>
    </row>
    <row r="1098" spans="1:14" ht="12.75">
      <c r="A1098" s="9"/>
      <c r="B1098" s="9"/>
      <c r="C1098" s="7"/>
      <c r="D1098" s="1"/>
      <c r="E1098" s="1"/>
      <c r="F1098" s="1"/>
      <c r="G1098" s="1"/>
      <c r="H1098" s="1"/>
      <c r="L1098" s="1"/>
      <c r="M1098" s="1"/>
      <c r="N1098" s="19"/>
    </row>
    <row r="1099" spans="1:14" ht="12.75">
      <c r="A1099" s="9"/>
      <c r="B1099" s="9"/>
      <c r="C1099" s="7"/>
      <c r="D1099" s="1"/>
      <c r="E1099" s="1"/>
      <c r="F1099" s="1"/>
      <c r="G1099" s="1"/>
      <c r="H1099" s="1"/>
      <c r="L1099" s="1"/>
      <c r="M1099" s="1"/>
      <c r="N1099" s="19"/>
    </row>
    <row r="1100" spans="1:14" ht="12.75">
      <c r="A1100" s="9"/>
      <c r="B1100" s="9"/>
      <c r="C1100" s="7"/>
      <c r="D1100" s="1"/>
      <c r="E1100" s="1"/>
      <c r="F1100" s="1"/>
      <c r="G1100" s="1"/>
      <c r="H1100" s="1"/>
      <c r="L1100" s="1"/>
      <c r="M1100" s="1"/>
      <c r="N1100" s="19"/>
    </row>
    <row r="1101" spans="1:14" ht="12.75">
      <c r="A1101" s="9"/>
      <c r="B1101" s="9"/>
      <c r="C1101" s="7"/>
      <c r="D1101" s="1"/>
      <c r="E1101" s="1"/>
      <c r="F1101" s="1"/>
      <c r="G1101" s="1"/>
      <c r="H1101" s="1"/>
      <c r="L1101" s="1"/>
      <c r="M1101" s="1"/>
      <c r="N1101" s="19"/>
    </row>
    <row r="1102" spans="1:14" ht="12.75">
      <c r="A1102" s="9"/>
      <c r="B1102" s="9"/>
      <c r="C1102" s="7"/>
      <c r="D1102" s="1"/>
      <c r="E1102" s="1"/>
      <c r="F1102" s="1"/>
      <c r="G1102" s="1"/>
      <c r="H1102" s="1"/>
      <c r="L1102" s="1"/>
      <c r="M1102" s="1"/>
      <c r="N1102" s="19"/>
    </row>
    <row r="1103" spans="1:14" ht="12.75">
      <c r="A1103" s="9"/>
      <c r="B1103" s="9"/>
      <c r="C1103" s="7"/>
      <c r="D1103" s="1"/>
      <c r="E1103" s="1"/>
      <c r="F1103" s="1"/>
      <c r="G1103" s="1"/>
      <c r="H1103" s="1"/>
      <c r="L1103" s="1"/>
      <c r="M1103" s="1"/>
      <c r="N1103" s="19"/>
    </row>
    <row r="1104" spans="1:14" ht="12.75">
      <c r="A1104" s="9"/>
      <c r="B1104" s="9"/>
      <c r="C1104" s="7"/>
      <c r="D1104" s="1"/>
      <c r="E1104" s="1"/>
      <c r="F1104" s="1"/>
      <c r="G1104" s="1"/>
      <c r="H1104" s="1"/>
      <c r="L1104" s="1"/>
      <c r="M1104" s="1"/>
      <c r="N1104" s="19"/>
    </row>
    <row r="1105" spans="1:14" ht="12.75">
      <c r="A1105" s="9"/>
      <c r="B1105" s="9"/>
      <c r="C1105" s="7"/>
      <c r="D1105" s="1"/>
      <c r="E1105" s="1"/>
      <c r="F1105" s="1"/>
      <c r="G1105" s="1"/>
      <c r="H1105" s="1"/>
      <c r="L1105" s="1"/>
      <c r="M1105" s="1"/>
      <c r="N1105" s="19"/>
    </row>
    <row r="1106" spans="1:14" ht="12.75">
      <c r="A1106" s="9"/>
      <c r="B1106" s="9"/>
      <c r="C1106" s="7"/>
      <c r="D1106" s="1"/>
      <c r="E1106" s="1"/>
      <c r="F1106" s="1"/>
      <c r="G1106" s="1"/>
      <c r="H1106" s="1"/>
      <c r="L1106" s="1"/>
      <c r="M1106" s="1"/>
      <c r="N1106" s="19"/>
    </row>
    <row r="1107" spans="1:14" ht="12.75">
      <c r="A1107" s="9"/>
      <c r="B1107" s="9"/>
      <c r="C1107" s="7"/>
      <c r="D1107" s="1"/>
      <c r="E1107" s="1"/>
      <c r="F1107" s="1"/>
      <c r="G1107" s="1"/>
      <c r="H1107" s="1"/>
      <c r="L1107" s="1"/>
      <c r="M1107" s="1"/>
      <c r="N1107" s="19"/>
    </row>
    <row r="1108" spans="1:14" ht="12.75">
      <c r="A1108" s="9"/>
      <c r="B1108" s="9"/>
      <c r="C1108" s="7"/>
      <c r="D1108" s="1"/>
      <c r="E1108" s="1"/>
      <c r="F1108" s="1"/>
      <c r="G1108" s="1"/>
      <c r="H1108" s="1"/>
      <c r="L1108" s="1"/>
      <c r="M1108" s="1"/>
      <c r="N1108" s="19"/>
    </row>
    <row r="1109" spans="1:14" ht="12.75">
      <c r="A1109" s="9"/>
      <c r="B1109" s="9"/>
      <c r="C1109" s="7"/>
      <c r="D1109" s="1"/>
      <c r="E1109" s="1"/>
      <c r="F1109" s="1"/>
      <c r="G1109" s="1"/>
      <c r="H1109" s="1"/>
      <c r="L1109" s="1"/>
      <c r="M1109" s="1"/>
      <c r="N1109" s="19"/>
    </row>
    <row r="1110" spans="1:14" ht="12.75">
      <c r="A1110" s="9"/>
      <c r="B1110" s="9"/>
      <c r="C1110" s="7"/>
      <c r="D1110" s="1"/>
      <c r="E1110" s="1"/>
      <c r="F1110" s="1"/>
      <c r="G1110" s="1"/>
      <c r="H1110" s="1"/>
      <c r="L1110" s="1"/>
      <c r="M1110" s="1"/>
      <c r="N1110" s="19"/>
    </row>
    <row r="1111" spans="1:14" ht="12.75">
      <c r="A1111" s="9"/>
      <c r="B1111" s="9"/>
      <c r="C1111" s="7"/>
      <c r="D1111" s="1"/>
      <c r="E1111" s="1"/>
      <c r="F1111" s="1"/>
      <c r="G1111" s="1"/>
      <c r="H1111" s="1"/>
      <c r="L1111" s="1"/>
      <c r="M1111" s="1"/>
      <c r="N1111" s="19"/>
    </row>
    <row r="1112" spans="1:14" ht="12.75">
      <c r="A1112" s="9"/>
      <c r="B1112" s="9"/>
      <c r="C1112" s="7"/>
      <c r="D1112" s="1"/>
      <c r="E1112" s="1"/>
      <c r="F1112" s="1"/>
      <c r="G1112" s="1"/>
      <c r="H1112" s="1"/>
      <c r="L1112" s="1"/>
      <c r="M1112" s="1"/>
      <c r="N1112" s="19"/>
    </row>
    <row r="1113" spans="1:14" ht="12.75">
      <c r="A1113" s="9"/>
      <c r="B1113" s="9"/>
      <c r="C1113" s="7"/>
      <c r="D1113" s="1"/>
      <c r="E1113" s="1"/>
      <c r="F1113" s="1"/>
      <c r="G1113" s="1"/>
      <c r="H1113" s="1"/>
      <c r="L1113" s="1"/>
      <c r="M1113" s="1"/>
      <c r="N1113" s="19"/>
    </row>
    <row r="1114" spans="1:14" ht="12.75">
      <c r="A1114" s="9"/>
      <c r="B1114" s="9"/>
      <c r="C1114" s="7"/>
      <c r="D1114" s="1"/>
      <c r="E1114" s="1"/>
      <c r="F1114" s="1"/>
      <c r="G1114" s="1"/>
      <c r="H1114" s="1"/>
      <c r="L1114" s="1"/>
      <c r="M1114" s="1"/>
      <c r="N1114" s="19"/>
    </row>
    <row r="1115" spans="1:14" ht="12.75">
      <c r="A1115" s="9"/>
      <c r="B1115" s="9"/>
      <c r="C1115" s="7"/>
      <c r="D1115" s="1"/>
      <c r="E1115" s="1"/>
      <c r="F1115" s="1"/>
      <c r="G1115" s="1"/>
      <c r="H1115" s="1"/>
      <c r="L1115" s="1"/>
      <c r="M1115" s="1"/>
      <c r="N1115" s="19"/>
    </row>
    <row r="1116" spans="1:14" ht="12.75">
      <c r="A1116" s="9"/>
      <c r="B1116" s="9"/>
      <c r="C1116" s="7"/>
      <c r="D1116" s="1"/>
      <c r="E1116" s="1"/>
      <c r="F1116" s="1"/>
      <c r="G1116" s="1"/>
      <c r="H1116" s="1"/>
      <c r="L1116" s="1"/>
      <c r="M1116" s="1"/>
      <c r="N1116" s="19"/>
    </row>
    <row r="1117" spans="1:14" ht="12.75">
      <c r="A1117" s="9"/>
      <c r="B1117" s="9"/>
      <c r="C1117" s="7"/>
      <c r="D1117" s="1"/>
      <c r="E1117" s="1"/>
      <c r="F1117" s="1"/>
      <c r="G1117" s="1"/>
      <c r="H1117" s="1"/>
      <c r="L1117" s="1"/>
      <c r="M1117" s="1"/>
      <c r="N1117" s="19"/>
    </row>
    <row r="1118" spans="1:14" ht="12.75">
      <c r="A1118" s="9"/>
      <c r="B1118" s="9"/>
      <c r="C1118" s="7"/>
      <c r="D1118" s="1"/>
      <c r="E1118" s="1"/>
      <c r="F1118" s="1"/>
      <c r="G1118" s="1"/>
      <c r="H1118" s="1"/>
      <c r="L1118" s="1"/>
      <c r="M1118" s="1"/>
      <c r="N1118" s="19"/>
    </row>
    <row r="1119" spans="1:14" ht="12.75">
      <c r="A1119" s="9"/>
      <c r="B1119" s="9"/>
      <c r="C1119" s="7"/>
      <c r="D1119" s="1"/>
      <c r="E1119" s="1"/>
      <c r="F1119" s="1"/>
      <c r="G1119" s="1"/>
      <c r="H1119" s="1"/>
      <c r="L1119" s="1"/>
      <c r="M1119" s="1"/>
      <c r="N1119" s="19"/>
    </row>
    <row r="1120" spans="1:14" ht="12.75">
      <c r="A1120" s="9"/>
      <c r="B1120" s="9"/>
      <c r="C1120" s="7"/>
      <c r="D1120" s="1"/>
      <c r="E1120" s="1"/>
      <c r="F1120" s="1"/>
      <c r="G1120" s="1"/>
      <c r="H1120" s="1"/>
      <c r="L1120" s="1"/>
      <c r="M1120" s="1"/>
      <c r="N1120" s="19"/>
    </row>
    <row r="1121" spans="1:14" ht="12.75">
      <c r="A1121" s="9"/>
      <c r="B1121" s="9"/>
      <c r="C1121" s="7"/>
      <c r="D1121" s="1"/>
      <c r="E1121" s="1"/>
      <c r="F1121" s="1"/>
      <c r="G1121" s="1"/>
      <c r="H1121" s="1"/>
      <c r="L1121" s="1"/>
      <c r="M1121" s="1"/>
      <c r="N1121" s="19"/>
    </row>
    <row r="1122" spans="1:14" ht="12.75">
      <c r="A1122" s="9"/>
      <c r="B1122" s="9"/>
      <c r="C1122" s="7"/>
      <c r="D1122" s="1"/>
      <c r="E1122" s="1"/>
      <c r="F1122" s="1"/>
      <c r="G1122" s="1"/>
      <c r="H1122" s="1"/>
      <c r="L1122" s="1"/>
      <c r="M1122" s="1"/>
      <c r="N1122" s="19"/>
    </row>
    <row r="1123" spans="1:14" ht="12.75">
      <c r="A1123" s="9"/>
      <c r="B1123" s="9"/>
      <c r="C1123" s="7"/>
      <c r="D1123" s="1"/>
      <c r="E1123" s="1"/>
      <c r="F1123" s="1"/>
      <c r="G1123" s="1"/>
      <c r="H1123" s="1"/>
      <c r="L1123" s="1"/>
      <c r="M1123" s="1"/>
      <c r="N1123" s="19"/>
    </row>
    <row r="1124" spans="1:14" ht="12.75">
      <c r="A1124" s="9"/>
      <c r="B1124" s="9"/>
      <c r="C1124" s="7"/>
      <c r="D1124" s="1"/>
      <c r="E1124" s="1"/>
      <c r="F1124" s="1"/>
      <c r="G1124" s="1"/>
      <c r="H1124" s="1"/>
      <c r="L1124" s="1"/>
      <c r="M1124" s="1"/>
      <c r="N1124" s="19"/>
    </row>
    <row r="1125" spans="1:14" ht="12.75">
      <c r="A1125" s="9"/>
      <c r="B1125" s="9"/>
      <c r="C1125" s="7"/>
      <c r="D1125" s="1"/>
      <c r="E1125" s="1"/>
      <c r="F1125" s="1"/>
      <c r="G1125" s="1"/>
      <c r="H1125" s="1"/>
      <c r="L1125" s="1"/>
      <c r="M1125" s="1"/>
      <c r="N1125" s="19"/>
    </row>
    <row r="1126" spans="1:14" ht="12.75">
      <c r="A1126" s="9"/>
      <c r="B1126" s="9"/>
      <c r="C1126" s="7"/>
      <c r="D1126" s="1"/>
      <c r="E1126" s="1"/>
      <c r="F1126" s="1"/>
      <c r="G1126" s="1"/>
      <c r="H1126" s="1"/>
      <c r="L1126" s="1"/>
      <c r="M1126" s="1"/>
      <c r="N1126" s="19"/>
    </row>
    <row r="1127" spans="1:14" ht="12.75">
      <c r="A1127" s="9"/>
      <c r="B1127" s="9"/>
      <c r="C1127" s="7"/>
      <c r="D1127" s="1"/>
      <c r="E1127" s="1"/>
      <c r="F1127" s="1"/>
      <c r="G1127" s="1"/>
      <c r="H1127" s="1"/>
      <c r="L1127" s="1"/>
      <c r="M1127" s="1"/>
      <c r="N1127" s="19"/>
    </row>
    <row r="1128" spans="1:14" ht="12.75">
      <c r="A1128" s="9"/>
      <c r="B1128" s="9"/>
      <c r="C1128" s="7"/>
      <c r="D1128" s="1"/>
      <c r="E1128" s="1"/>
      <c r="F1128" s="1"/>
      <c r="G1128" s="1"/>
      <c r="H1128" s="1"/>
      <c r="L1128" s="1"/>
      <c r="M1128" s="1"/>
      <c r="N1128" s="19"/>
    </row>
    <row r="1129" spans="1:14" ht="12.75">
      <c r="A1129" s="9"/>
      <c r="B1129" s="9"/>
      <c r="C1129" s="7"/>
      <c r="D1129" s="1"/>
      <c r="E1129" s="1"/>
      <c r="F1129" s="1"/>
      <c r="G1129" s="1"/>
      <c r="H1129" s="1"/>
      <c r="L1129" s="1"/>
      <c r="M1129" s="1"/>
      <c r="N1129" s="19"/>
    </row>
    <row r="1130" spans="1:14" ht="12.75">
      <c r="A1130" s="9"/>
      <c r="B1130" s="9"/>
      <c r="C1130" s="7"/>
      <c r="D1130" s="1"/>
      <c r="E1130" s="1"/>
      <c r="F1130" s="1"/>
      <c r="G1130" s="1"/>
      <c r="H1130" s="1"/>
      <c r="L1130" s="1"/>
      <c r="M1130" s="1"/>
      <c r="N1130" s="19"/>
    </row>
    <row r="1131" spans="1:14" ht="12.75">
      <c r="A1131" s="9"/>
      <c r="B1131" s="9"/>
      <c r="C1131" s="7"/>
      <c r="D1131" s="1"/>
      <c r="E1131" s="1"/>
      <c r="F1131" s="1"/>
      <c r="G1131" s="1"/>
      <c r="H1131" s="1"/>
      <c r="L1131" s="1"/>
      <c r="M1131" s="1"/>
      <c r="N1131" s="19"/>
    </row>
    <row r="1132" spans="1:14" ht="12.75">
      <c r="A1132" s="9"/>
      <c r="B1132" s="9"/>
      <c r="C1132" s="7"/>
      <c r="D1132" s="1"/>
      <c r="E1132" s="1"/>
      <c r="F1132" s="1"/>
      <c r="G1132" s="1"/>
      <c r="H1132" s="1"/>
      <c r="L1132" s="1"/>
      <c r="M1132" s="1"/>
      <c r="N1132" s="19"/>
    </row>
    <row r="1133" spans="1:14" ht="12.75">
      <c r="A1133" s="9"/>
      <c r="B1133" s="9"/>
      <c r="C1133" s="7"/>
      <c r="D1133" s="1"/>
      <c r="E1133" s="1"/>
      <c r="F1133" s="1"/>
      <c r="G1133" s="1"/>
      <c r="H1133" s="1"/>
      <c r="L1133" s="1"/>
      <c r="M1133" s="1"/>
      <c r="N1133" s="19"/>
    </row>
    <row r="1134" spans="1:14" ht="12.75">
      <c r="A1134" s="9"/>
      <c r="B1134" s="9"/>
      <c r="C1134" s="7"/>
      <c r="D1134" s="1"/>
      <c r="E1134" s="1"/>
      <c r="F1134" s="1"/>
      <c r="G1134" s="1"/>
      <c r="H1134" s="1"/>
      <c r="L1134" s="1"/>
      <c r="M1134" s="1"/>
      <c r="N1134" s="19"/>
    </row>
    <row r="1135" spans="1:14" ht="12.75">
      <c r="A1135" s="9"/>
      <c r="B1135" s="9"/>
      <c r="C1135" s="7"/>
      <c r="D1135" s="1"/>
      <c r="E1135" s="1"/>
      <c r="F1135" s="1"/>
      <c r="G1135" s="1"/>
      <c r="H1135" s="1"/>
      <c r="L1135" s="1"/>
      <c r="M1135" s="1"/>
      <c r="N1135" s="19"/>
    </row>
    <row r="1136" spans="1:14" ht="12.75">
      <c r="A1136" s="9"/>
      <c r="B1136" s="9"/>
      <c r="C1136" s="7"/>
      <c r="D1136" s="1"/>
      <c r="E1136" s="1"/>
      <c r="F1136" s="1"/>
      <c r="G1136" s="1"/>
      <c r="H1136" s="1"/>
      <c r="L1136" s="1"/>
      <c r="M1136" s="1"/>
      <c r="N1136" s="19"/>
    </row>
    <row r="1137" spans="1:14" ht="12.75">
      <c r="A1137" s="9"/>
      <c r="B1137" s="9"/>
      <c r="C1137" s="7"/>
      <c r="D1137" s="1"/>
      <c r="E1137" s="1"/>
      <c r="F1137" s="1"/>
      <c r="G1137" s="1"/>
      <c r="H1137" s="1"/>
      <c r="L1137" s="1"/>
      <c r="M1137" s="1"/>
      <c r="N1137" s="19"/>
    </row>
    <row r="1138" spans="1:14" ht="12.75">
      <c r="A1138" s="9"/>
      <c r="B1138" s="9"/>
      <c r="C1138" s="7"/>
      <c r="D1138" s="1"/>
      <c r="E1138" s="1"/>
      <c r="F1138" s="1"/>
      <c r="G1138" s="1"/>
      <c r="H1138" s="1"/>
      <c r="L1138" s="1"/>
      <c r="M1138" s="1"/>
      <c r="N1138" s="19"/>
    </row>
    <row r="1139" spans="1:14" ht="12.75">
      <c r="A1139" s="9"/>
      <c r="B1139" s="9"/>
      <c r="C1139" s="7"/>
      <c r="D1139" s="1"/>
      <c r="E1139" s="1"/>
      <c r="F1139" s="1"/>
      <c r="G1139" s="1"/>
      <c r="H1139" s="1"/>
      <c r="L1139" s="1"/>
      <c r="M1139" s="1"/>
      <c r="N1139" s="19"/>
    </row>
    <row r="1140" spans="1:14" ht="12.75">
      <c r="A1140" s="9"/>
      <c r="B1140" s="9"/>
      <c r="C1140" s="7"/>
      <c r="D1140" s="1"/>
      <c r="E1140" s="1"/>
      <c r="F1140" s="1"/>
      <c r="G1140" s="1"/>
      <c r="H1140" s="1"/>
      <c r="L1140" s="1"/>
      <c r="M1140" s="1"/>
      <c r="N1140" s="19"/>
    </row>
    <row r="1141" spans="1:14" ht="12.75">
      <c r="A1141" s="9"/>
      <c r="B1141" s="9"/>
      <c r="C1141" s="7"/>
      <c r="D1141" s="1"/>
      <c r="E1141" s="1"/>
      <c r="F1141" s="1"/>
      <c r="G1141" s="1"/>
      <c r="H1141" s="1"/>
      <c r="L1141" s="1"/>
      <c r="M1141" s="1"/>
      <c r="N1141" s="19"/>
    </row>
    <row r="1142" spans="1:14" ht="12.75">
      <c r="A1142" s="9"/>
      <c r="B1142" s="9"/>
      <c r="C1142" s="7"/>
      <c r="D1142" s="1"/>
      <c r="E1142" s="1"/>
      <c r="F1142" s="1"/>
      <c r="G1142" s="1"/>
      <c r="H1142" s="1"/>
      <c r="L1142" s="1"/>
      <c r="M1142" s="1"/>
      <c r="N1142" s="19"/>
    </row>
    <row r="1143" spans="1:14" ht="12.75">
      <c r="A1143" s="9"/>
      <c r="B1143" s="9"/>
      <c r="C1143" s="7"/>
      <c r="D1143" s="1"/>
      <c r="E1143" s="1"/>
      <c r="F1143" s="1"/>
      <c r="G1143" s="1"/>
      <c r="H1143" s="1"/>
      <c r="L1143" s="1"/>
      <c r="M1143" s="1"/>
      <c r="N1143" s="19"/>
    </row>
    <row r="1144" spans="1:14" ht="12.75">
      <c r="A1144" s="9"/>
      <c r="B1144" s="9"/>
      <c r="C1144" s="7"/>
      <c r="D1144" s="1"/>
      <c r="E1144" s="1"/>
      <c r="F1144" s="1"/>
      <c r="G1144" s="1"/>
      <c r="H1144" s="1"/>
      <c r="L1144" s="1"/>
      <c r="M1144" s="1"/>
      <c r="N1144" s="19"/>
    </row>
    <row r="1145" spans="1:14" ht="12.75">
      <c r="A1145" s="9"/>
      <c r="B1145" s="9"/>
      <c r="C1145" s="7"/>
      <c r="D1145" s="1"/>
      <c r="E1145" s="1"/>
      <c r="F1145" s="1"/>
      <c r="G1145" s="1"/>
      <c r="H1145" s="1"/>
      <c r="L1145" s="1"/>
      <c r="M1145" s="1"/>
      <c r="N1145" s="19"/>
    </row>
    <row r="1146" spans="1:14" ht="12.75">
      <c r="A1146" s="9"/>
      <c r="B1146" s="9"/>
      <c r="C1146" s="7"/>
      <c r="D1146" s="1"/>
      <c r="E1146" s="1"/>
      <c r="F1146" s="1"/>
      <c r="G1146" s="1"/>
      <c r="H1146" s="1"/>
      <c r="L1146" s="1"/>
      <c r="M1146" s="1"/>
      <c r="N1146" s="19"/>
    </row>
    <row r="1147" spans="1:14" ht="12.75">
      <c r="A1147" s="9"/>
      <c r="B1147" s="9"/>
      <c r="C1147" s="7"/>
      <c r="D1147" s="1"/>
      <c r="E1147" s="1"/>
      <c r="F1147" s="1"/>
      <c r="G1147" s="1"/>
      <c r="H1147" s="1"/>
      <c r="L1147" s="1"/>
      <c r="M1147" s="1"/>
      <c r="N1147" s="19"/>
    </row>
    <row r="1148" spans="1:14" ht="12.75">
      <c r="A1148" s="9"/>
      <c r="B1148" s="9"/>
      <c r="C1148" s="7"/>
      <c r="D1148" s="1"/>
      <c r="E1148" s="1"/>
      <c r="F1148" s="1"/>
      <c r="G1148" s="1"/>
      <c r="H1148" s="1"/>
      <c r="L1148" s="1"/>
      <c r="M1148" s="1"/>
      <c r="N1148" s="19"/>
    </row>
    <row r="1149" spans="1:14" ht="12.75">
      <c r="A1149" s="9"/>
      <c r="B1149" s="9"/>
      <c r="C1149" s="7"/>
      <c r="D1149" s="1"/>
      <c r="E1149" s="1"/>
      <c r="F1149" s="1"/>
      <c r="G1149" s="1"/>
      <c r="H1149" s="1"/>
      <c r="L1149" s="1"/>
      <c r="M1149" s="1"/>
      <c r="N1149" s="19"/>
    </row>
    <row r="1150" spans="1:14" ht="12.75">
      <c r="A1150" s="9"/>
      <c r="B1150" s="9"/>
      <c r="C1150" s="7"/>
      <c r="D1150" s="1"/>
      <c r="E1150" s="1"/>
      <c r="F1150" s="1"/>
      <c r="G1150" s="1"/>
      <c r="H1150" s="1"/>
      <c r="L1150" s="1"/>
      <c r="M1150" s="1"/>
      <c r="N1150" s="19"/>
    </row>
    <row r="1151" spans="1:14" ht="12.75">
      <c r="A1151" s="9"/>
      <c r="B1151" s="9"/>
      <c r="C1151" s="7"/>
      <c r="D1151" s="1"/>
      <c r="E1151" s="1"/>
      <c r="F1151" s="1"/>
      <c r="G1151" s="1"/>
      <c r="H1151" s="1"/>
      <c r="L1151" s="1"/>
      <c r="M1151" s="1"/>
      <c r="N1151" s="19"/>
    </row>
    <row r="1152" spans="1:14" ht="12.75">
      <c r="A1152" s="9"/>
      <c r="B1152" s="9"/>
      <c r="C1152" s="7"/>
      <c r="D1152" s="1"/>
      <c r="E1152" s="1"/>
      <c r="F1152" s="1"/>
      <c r="G1152" s="1"/>
      <c r="H1152" s="1"/>
      <c r="L1152" s="1"/>
      <c r="M1152" s="1"/>
      <c r="N1152" s="19"/>
    </row>
    <row r="1153" spans="1:14" ht="12.75">
      <c r="A1153" s="9"/>
      <c r="B1153" s="9"/>
      <c r="C1153" s="7"/>
      <c r="D1153" s="1"/>
      <c r="E1153" s="1"/>
      <c r="F1153" s="1"/>
      <c r="G1153" s="1"/>
      <c r="H1153" s="1"/>
      <c r="L1153" s="1"/>
      <c r="M1153" s="1"/>
      <c r="N1153" s="19"/>
    </row>
    <row r="1154" spans="1:14" ht="12.75">
      <c r="A1154" s="9"/>
      <c r="B1154" s="9"/>
      <c r="C1154" s="7"/>
      <c r="D1154" s="1"/>
      <c r="E1154" s="1"/>
      <c r="F1154" s="1"/>
      <c r="G1154" s="1"/>
      <c r="H1154" s="1"/>
      <c r="L1154" s="1"/>
      <c r="M1154" s="1"/>
      <c r="N1154" s="19"/>
    </row>
    <row r="1155" spans="1:14" ht="12.75">
      <c r="A1155" s="9"/>
      <c r="B1155" s="9"/>
      <c r="C1155" s="7"/>
      <c r="D1155" s="1"/>
      <c r="E1155" s="1"/>
      <c r="F1155" s="1"/>
      <c r="G1155" s="1"/>
      <c r="H1155" s="1"/>
      <c r="L1155" s="1"/>
      <c r="M1155" s="1"/>
      <c r="N1155" s="19"/>
    </row>
    <row r="1156" spans="1:14" ht="12.75">
      <c r="A1156" s="9"/>
      <c r="B1156" s="9"/>
      <c r="C1156" s="7"/>
      <c r="D1156" s="1"/>
      <c r="E1156" s="1"/>
      <c r="F1156" s="1"/>
      <c r="G1156" s="1"/>
      <c r="H1156" s="1"/>
      <c r="L1156" s="1"/>
      <c r="M1156" s="1"/>
      <c r="N1156" s="19"/>
    </row>
    <row r="1157" spans="1:14" ht="12.75">
      <c r="A1157" s="9"/>
      <c r="B1157" s="9"/>
      <c r="C1157" s="7"/>
      <c r="D1157" s="1"/>
      <c r="E1157" s="1"/>
      <c r="F1157" s="1"/>
      <c r="G1157" s="1"/>
      <c r="H1157" s="1"/>
      <c r="L1157" s="1"/>
      <c r="M1157" s="1"/>
      <c r="N1157" s="19"/>
    </row>
    <row r="1158" spans="1:14" ht="12.75">
      <c r="A1158" s="9"/>
      <c r="B1158" s="9"/>
      <c r="C1158" s="7"/>
      <c r="D1158" s="1"/>
      <c r="E1158" s="1"/>
      <c r="F1158" s="1"/>
      <c r="G1158" s="1"/>
      <c r="H1158" s="1"/>
      <c r="L1158" s="1"/>
      <c r="M1158" s="1"/>
      <c r="N1158" s="19"/>
    </row>
    <row r="1159" spans="1:14" ht="12.75">
      <c r="A1159" s="9"/>
      <c r="B1159" s="9"/>
      <c r="C1159" s="7"/>
      <c r="D1159" s="1"/>
      <c r="E1159" s="1"/>
      <c r="F1159" s="1"/>
      <c r="G1159" s="1"/>
      <c r="H1159" s="1"/>
      <c r="L1159" s="1"/>
      <c r="M1159" s="1"/>
      <c r="N1159" s="19"/>
    </row>
    <row r="1160" spans="1:14" ht="12.75">
      <c r="A1160" s="9"/>
      <c r="B1160" s="9"/>
      <c r="C1160" s="7"/>
      <c r="D1160" s="1"/>
      <c r="E1160" s="1"/>
      <c r="F1160" s="1"/>
      <c r="G1160" s="1"/>
      <c r="H1160" s="1"/>
      <c r="L1160" s="1"/>
      <c r="M1160" s="1"/>
      <c r="N1160" s="19"/>
    </row>
    <row r="1161" spans="1:14" ht="12.75">
      <c r="A1161" s="9"/>
      <c r="B1161" s="9"/>
      <c r="C1161" s="7"/>
      <c r="D1161" s="1"/>
      <c r="E1161" s="1"/>
      <c r="F1161" s="1"/>
      <c r="G1161" s="1"/>
      <c r="H1161" s="1"/>
      <c r="L1161" s="1"/>
      <c r="M1161" s="1"/>
      <c r="N1161" s="19"/>
    </row>
    <row r="1162" spans="1:14" ht="12.75">
      <c r="A1162" s="9"/>
      <c r="B1162" s="9"/>
      <c r="C1162" s="7"/>
      <c r="D1162" s="1"/>
      <c r="E1162" s="1"/>
      <c r="F1162" s="1"/>
      <c r="G1162" s="1"/>
      <c r="H1162" s="1"/>
      <c r="L1162" s="1"/>
      <c r="M1162" s="1"/>
      <c r="N1162" s="19"/>
    </row>
    <row r="1163" spans="1:14" ht="12.75">
      <c r="A1163" s="9"/>
      <c r="B1163" s="9"/>
      <c r="C1163" s="7"/>
      <c r="D1163" s="1"/>
      <c r="E1163" s="1"/>
      <c r="F1163" s="1"/>
      <c r="G1163" s="1"/>
      <c r="H1163" s="1"/>
      <c r="L1163" s="1"/>
      <c r="M1163" s="1"/>
      <c r="N1163" s="19"/>
    </row>
    <row r="1164" spans="1:14" ht="12.75">
      <c r="A1164" s="9"/>
      <c r="B1164" s="9"/>
      <c r="C1164" s="7"/>
      <c r="D1164" s="1"/>
      <c r="E1164" s="1"/>
      <c r="F1164" s="1"/>
      <c r="G1164" s="1"/>
      <c r="H1164" s="1"/>
      <c r="L1164" s="1"/>
      <c r="M1164" s="1"/>
      <c r="N1164" s="19"/>
    </row>
    <row r="1165" spans="1:14" ht="12.75">
      <c r="A1165" s="9"/>
      <c r="B1165" s="9"/>
      <c r="C1165" s="7"/>
      <c r="D1165" s="1"/>
      <c r="E1165" s="1"/>
      <c r="F1165" s="1"/>
      <c r="G1165" s="1"/>
      <c r="H1165" s="1"/>
      <c r="L1165" s="1"/>
      <c r="M1165" s="1"/>
      <c r="N1165" s="19"/>
    </row>
    <row r="1166" spans="1:14" ht="12.75">
      <c r="A1166" s="9"/>
      <c r="B1166" s="9"/>
      <c r="C1166" s="7"/>
      <c r="D1166" s="1"/>
      <c r="E1166" s="1"/>
      <c r="F1166" s="1"/>
      <c r="G1166" s="1"/>
      <c r="H1166" s="1"/>
      <c r="L1166" s="1"/>
      <c r="M1166" s="1"/>
      <c r="N1166" s="19"/>
    </row>
    <row r="1167" spans="1:14" ht="12.75">
      <c r="A1167" s="9"/>
      <c r="B1167" s="9"/>
      <c r="C1167" s="7"/>
      <c r="D1167" s="1"/>
      <c r="E1167" s="1"/>
      <c r="F1167" s="1"/>
      <c r="G1167" s="1"/>
      <c r="H1167" s="1"/>
      <c r="L1167" s="1"/>
      <c r="M1167" s="1"/>
      <c r="N1167" s="19"/>
    </row>
    <row r="1168" spans="1:14" ht="12.75">
      <c r="A1168" s="9"/>
      <c r="B1168" s="9"/>
      <c r="C1168" s="7"/>
      <c r="D1168" s="1"/>
      <c r="E1168" s="1"/>
      <c r="F1168" s="1"/>
      <c r="G1168" s="1"/>
      <c r="H1168" s="1"/>
      <c r="L1168" s="1"/>
      <c r="M1168" s="1"/>
      <c r="N1168" s="19"/>
    </row>
    <row r="1169" spans="1:14" ht="12.75">
      <c r="A1169" s="9"/>
      <c r="B1169" s="9"/>
      <c r="C1169" s="7"/>
      <c r="D1169" s="1"/>
      <c r="E1169" s="1"/>
      <c r="F1169" s="1"/>
      <c r="G1169" s="1"/>
      <c r="H1169" s="1"/>
      <c r="L1169" s="1"/>
      <c r="M1169" s="1"/>
      <c r="N1169" s="19"/>
    </row>
    <row r="1170" spans="1:14" ht="12.75">
      <c r="A1170" s="9"/>
      <c r="B1170" s="9"/>
      <c r="C1170" s="7"/>
      <c r="D1170" s="1"/>
      <c r="E1170" s="1"/>
      <c r="F1170" s="1"/>
      <c r="G1170" s="1"/>
      <c r="H1170" s="1"/>
      <c r="L1170" s="1"/>
      <c r="M1170" s="1"/>
      <c r="N1170" s="19"/>
    </row>
    <row r="1171" spans="1:14" ht="12.75">
      <c r="A1171" s="9"/>
      <c r="B1171" s="9"/>
      <c r="C1171" s="7"/>
      <c r="D1171" s="1"/>
      <c r="E1171" s="1"/>
      <c r="F1171" s="1"/>
      <c r="G1171" s="1"/>
      <c r="H1171" s="1"/>
      <c r="L1171" s="1"/>
      <c r="M1171" s="1"/>
      <c r="N1171" s="19"/>
    </row>
    <row r="1172" spans="1:14" ht="12.75">
      <c r="A1172" s="9"/>
      <c r="B1172" s="9"/>
      <c r="C1172" s="7"/>
      <c r="D1172" s="1"/>
      <c r="E1172" s="1"/>
      <c r="F1172" s="1"/>
      <c r="G1172" s="1"/>
      <c r="H1172" s="1"/>
      <c r="L1172" s="1"/>
      <c r="M1172" s="1"/>
      <c r="N1172" s="19"/>
    </row>
    <row r="1173" spans="1:14" ht="12.75">
      <c r="A1173" s="9"/>
      <c r="B1173" s="9"/>
      <c r="C1173" s="7"/>
      <c r="D1173" s="1"/>
      <c r="E1173" s="1"/>
      <c r="F1173" s="1"/>
      <c r="G1173" s="1"/>
      <c r="H1173" s="1"/>
      <c r="L1173" s="1"/>
      <c r="M1173" s="1"/>
      <c r="N1173" s="19"/>
    </row>
    <row r="1174" spans="1:14" ht="12.75">
      <c r="A1174" s="9"/>
      <c r="B1174" s="9"/>
      <c r="C1174" s="7"/>
      <c r="D1174" s="1"/>
      <c r="E1174" s="1"/>
      <c r="F1174" s="1"/>
      <c r="G1174" s="1"/>
      <c r="H1174" s="1"/>
      <c r="L1174" s="1"/>
      <c r="M1174" s="1"/>
      <c r="N1174" s="19"/>
    </row>
    <row r="1175" spans="1:14" ht="12.75">
      <c r="A1175" s="9"/>
      <c r="B1175" s="9"/>
      <c r="C1175" s="7"/>
      <c r="D1175" s="1"/>
      <c r="E1175" s="1"/>
      <c r="F1175" s="1"/>
      <c r="G1175" s="1"/>
      <c r="H1175" s="1"/>
      <c r="L1175" s="1"/>
      <c r="M1175" s="1"/>
      <c r="N1175" s="19"/>
    </row>
    <row r="1176" spans="1:14" ht="12.75">
      <c r="A1176" s="9"/>
      <c r="B1176" s="9"/>
      <c r="C1176" s="7"/>
      <c r="D1176" s="1"/>
      <c r="E1176" s="1"/>
      <c r="F1176" s="1"/>
      <c r="G1176" s="1"/>
      <c r="H1176" s="1"/>
      <c r="L1176" s="1"/>
      <c r="M1176" s="1"/>
      <c r="N1176" s="19"/>
    </row>
    <row r="1177" spans="1:14" ht="12.75">
      <c r="A1177" s="9"/>
      <c r="B1177" s="9"/>
      <c r="C1177" s="7"/>
      <c r="D1177" s="1"/>
      <c r="E1177" s="1"/>
      <c r="F1177" s="1"/>
      <c r="G1177" s="1"/>
      <c r="H1177" s="1"/>
      <c r="L1177" s="1"/>
      <c r="M1177" s="1"/>
      <c r="N1177" s="19"/>
    </row>
    <row r="1178" spans="1:14" ht="12.75">
      <c r="A1178" s="9"/>
      <c r="B1178" s="9"/>
      <c r="C1178" s="7"/>
      <c r="D1178" s="1"/>
      <c r="E1178" s="1"/>
      <c r="F1178" s="1"/>
      <c r="G1178" s="1"/>
      <c r="H1178" s="1"/>
      <c r="L1178" s="1"/>
      <c r="M1178" s="1"/>
      <c r="N1178" s="19"/>
    </row>
    <row r="1179" spans="1:14" ht="12.75">
      <c r="A1179" s="9"/>
      <c r="B1179" s="9"/>
      <c r="C1179" s="7"/>
      <c r="D1179" s="1"/>
      <c r="E1179" s="1"/>
      <c r="F1179" s="1"/>
      <c r="G1179" s="1"/>
      <c r="H1179" s="1"/>
      <c r="L1179" s="1"/>
      <c r="M1179" s="1"/>
      <c r="N1179" s="19"/>
    </row>
    <row r="1180" spans="1:14" ht="12.75">
      <c r="A1180" s="9"/>
      <c r="B1180" s="9"/>
      <c r="C1180" s="7"/>
      <c r="D1180" s="1"/>
      <c r="E1180" s="1"/>
      <c r="F1180" s="1"/>
      <c r="G1180" s="1"/>
      <c r="H1180" s="1"/>
      <c r="L1180" s="1"/>
      <c r="M1180" s="1"/>
      <c r="N1180" s="19"/>
    </row>
    <row r="1181" spans="1:14" ht="12.75">
      <c r="A1181" s="9"/>
      <c r="B1181" s="9"/>
      <c r="C1181" s="7"/>
      <c r="D1181" s="1"/>
      <c r="E1181" s="1"/>
      <c r="F1181" s="1"/>
      <c r="G1181" s="1"/>
      <c r="H1181" s="1"/>
      <c r="L1181" s="1"/>
      <c r="M1181" s="1"/>
      <c r="N1181" s="19"/>
    </row>
    <row r="1182" spans="1:14" ht="12.75">
      <c r="A1182" s="9"/>
      <c r="B1182" s="9"/>
      <c r="C1182" s="7"/>
      <c r="D1182" s="1"/>
      <c r="E1182" s="1"/>
      <c r="F1182" s="1"/>
      <c r="G1182" s="1"/>
      <c r="H1182" s="1"/>
      <c r="L1182" s="1"/>
      <c r="M1182" s="1"/>
      <c r="N1182" s="19"/>
    </row>
    <row r="1183" spans="1:14" ht="12.75">
      <c r="A1183" s="9"/>
      <c r="B1183" s="9"/>
      <c r="C1183" s="7"/>
      <c r="D1183" s="1"/>
      <c r="E1183" s="1"/>
      <c r="F1183" s="1"/>
      <c r="G1183" s="1"/>
      <c r="H1183" s="1"/>
      <c r="L1183" s="1"/>
      <c r="M1183" s="1"/>
      <c r="N1183" s="19"/>
    </row>
    <row r="1184" spans="1:14" ht="12.75">
      <c r="A1184" s="9"/>
      <c r="B1184" s="9"/>
      <c r="C1184" s="7"/>
      <c r="D1184" s="1"/>
      <c r="E1184" s="1"/>
      <c r="F1184" s="1"/>
      <c r="G1184" s="1"/>
      <c r="H1184" s="1"/>
      <c r="L1184" s="1"/>
      <c r="M1184" s="1"/>
      <c r="N1184" s="19"/>
    </row>
    <row r="1185" spans="1:14" ht="12.75">
      <c r="A1185" s="9"/>
      <c r="B1185" s="9"/>
      <c r="C1185" s="7"/>
      <c r="D1185" s="1"/>
      <c r="E1185" s="1"/>
      <c r="F1185" s="1"/>
      <c r="G1185" s="1"/>
      <c r="H1185" s="1"/>
      <c r="L1185" s="1"/>
      <c r="M1185" s="1"/>
      <c r="N1185" s="19"/>
    </row>
    <row r="1186" spans="1:14" ht="12.75">
      <c r="A1186" s="9"/>
      <c r="B1186" s="9"/>
      <c r="C1186" s="7"/>
      <c r="D1186" s="1"/>
      <c r="E1186" s="1"/>
      <c r="F1186" s="1"/>
      <c r="G1186" s="1"/>
      <c r="H1186" s="1"/>
      <c r="L1186" s="1"/>
      <c r="M1186" s="1"/>
      <c r="N1186" s="19"/>
    </row>
    <row r="1187" spans="1:14" ht="12.75">
      <c r="A1187" s="9"/>
      <c r="B1187" s="9"/>
      <c r="C1187" s="7"/>
      <c r="D1187" s="1"/>
      <c r="E1187" s="1"/>
      <c r="F1187" s="1"/>
      <c r="G1187" s="1"/>
      <c r="H1187" s="1"/>
      <c r="L1187" s="1"/>
      <c r="M1187" s="1"/>
      <c r="N1187" s="19"/>
    </row>
    <row r="1188" spans="1:14" ht="12.75">
      <c r="A1188" s="9"/>
      <c r="B1188" s="9"/>
      <c r="C1188" s="7"/>
      <c r="D1188" s="1"/>
      <c r="E1188" s="1"/>
      <c r="F1188" s="1"/>
      <c r="G1188" s="1"/>
      <c r="H1188" s="1"/>
      <c r="L1188" s="1"/>
      <c r="M1188" s="1"/>
      <c r="N1188" s="19"/>
    </row>
    <row r="1189" spans="1:14" ht="12.75">
      <c r="A1189" s="9"/>
      <c r="B1189" s="9"/>
      <c r="C1189" s="7"/>
      <c r="D1189" s="1"/>
      <c r="E1189" s="1"/>
      <c r="F1189" s="1"/>
      <c r="G1189" s="1"/>
      <c r="H1189" s="1"/>
      <c r="L1189" s="1"/>
      <c r="M1189" s="1"/>
      <c r="N1189" s="19"/>
    </row>
    <row r="1190" spans="1:14" ht="12.75">
      <c r="A1190" s="9"/>
      <c r="B1190" s="9"/>
      <c r="C1190" s="7"/>
      <c r="D1190" s="1"/>
      <c r="E1190" s="1"/>
      <c r="F1190" s="1"/>
      <c r="G1190" s="1"/>
      <c r="H1190" s="1"/>
      <c r="L1190" s="1"/>
      <c r="M1190" s="1"/>
      <c r="N1190" s="19"/>
    </row>
    <row r="1191" spans="1:14" ht="12.75">
      <c r="A1191" s="9"/>
      <c r="B1191" s="9"/>
      <c r="C1191" s="7"/>
      <c r="D1191" s="1"/>
      <c r="E1191" s="1"/>
      <c r="F1191" s="1"/>
      <c r="G1191" s="1"/>
      <c r="H1191" s="1"/>
      <c r="L1191" s="1"/>
      <c r="M1191" s="1"/>
      <c r="N1191" s="19"/>
    </row>
    <row r="1192" spans="1:14" ht="12.75">
      <c r="A1192" s="9"/>
      <c r="B1192" s="9"/>
      <c r="C1192" s="7"/>
      <c r="D1192" s="1"/>
      <c r="E1192" s="1"/>
      <c r="F1192" s="1"/>
      <c r="G1192" s="1"/>
      <c r="H1192" s="1"/>
      <c r="L1192" s="1"/>
      <c r="M1192" s="1"/>
      <c r="N1192" s="19"/>
    </row>
    <row r="1193" spans="1:14" ht="12.75">
      <c r="A1193" s="9"/>
      <c r="B1193" s="9"/>
      <c r="C1193" s="7"/>
      <c r="D1193" s="1"/>
      <c r="E1193" s="1"/>
      <c r="F1193" s="1"/>
      <c r="G1193" s="1"/>
      <c r="H1193" s="1"/>
      <c r="L1193" s="1"/>
      <c r="M1193" s="1"/>
      <c r="N1193" s="19"/>
    </row>
    <row r="1194" spans="1:14" ht="12.75">
      <c r="A1194" s="9"/>
      <c r="B1194" s="9"/>
      <c r="C1194" s="7"/>
      <c r="D1194" s="1"/>
      <c r="E1194" s="1"/>
      <c r="F1194" s="1"/>
      <c r="G1194" s="1"/>
      <c r="H1194" s="1"/>
      <c r="L1194" s="1"/>
      <c r="M1194" s="1"/>
      <c r="N1194" s="19"/>
    </row>
    <row r="1195" spans="1:14" ht="12.75">
      <c r="A1195" s="9"/>
      <c r="B1195" s="9"/>
      <c r="C1195" s="7"/>
      <c r="D1195" s="1"/>
      <c r="E1195" s="1"/>
      <c r="F1195" s="1"/>
      <c r="G1195" s="1"/>
      <c r="H1195" s="1"/>
      <c r="L1195" s="1"/>
      <c r="M1195" s="1"/>
      <c r="N1195" s="19"/>
    </row>
    <row r="1196" spans="1:14" ht="12.75">
      <c r="A1196" s="9"/>
      <c r="B1196" s="9"/>
      <c r="C1196" s="7"/>
      <c r="D1196" s="1"/>
      <c r="E1196" s="1"/>
      <c r="F1196" s="1"/>
      <c r="G1196" s="1"/>
      <c r="H1196" s="1"/>
      <c r="L1196" s="1"/>
      <c r="M1196" s="1"/>
      <c r="N1196" s="19"/>
    </row>
    <row r="1197" spans="1:14" ht="12.75">
      <c r="A1197" s="9"/>
      <c r="B1197" s="9"/>
      <c r="C1197" s="7"/>
      <c r="D1197" s="1"/>
      <c r="E1197" s="1"/>
      <c r="F1197" s="1"/>
      <c r="G1197" s="1"/>
      <c r="H1197" s="1"/>
      <c r="L1197" s="1"/>
      <c r="M1197" s="1"/>
      <c r="N1197" s="19"/>
    </row>
    <row r="1198" spans="1:14" ht="12.75">
      <c r="A1198" s="9"/>
      <c r="B1198" s="9"/>
      <c r="C1198" s="7"/>
      <c r="D1198" s="1"/>
      <c r="E1198" s="1"/>
      <c r="F1198" s="1"/>
      <c r="G1198" s="1"/>
      <c r="H1198" s="1"/>
      <c r="L1198" s="1"/>
      <c r="M1198" s="1"/>
      <c r="N1198" s="19"/>
    </row>
    <row r="1199" spans="1:14" ht="12.75">
      <c r="A1199" s="9"/>
      <c r="B1199" s="9"/>
      <c r="C1199" s="7"/>
      <c r="D1199" s="1"/>
      <c r="E1199" s="1"/>
      <c r="F1199" s="1"/>
      <c r="G1199" s="1"/>
      <c r="H1199" s="1"/>
      <c r="L1199" s="1"/>
      <c r="M1199" s="1"/>
      <c r="N1199" s="19"/>
    </row>
    <row r="1200" spans="1:14" ht="12.75">
      <c r="A1200" s="9"/>
      <c r="B1200" s="9"/>
      <c r="C1200" s="7"/>
      <c r="D1200" s="1"/>
      <c r="E1200" s="1"/>
      <c r="F1200" s="1"/>
      <c r="G1200" s="1"/>
      <c r="H1200" s="1"/>
      <c r="L1200" s="1"/>
      <c r="M1200" s="1"/>
      <c r="N1200" s="19"/>
    </row>
    <row r="1201" spans="1:14" ht="12.75">
      <c r="A1201" s="9"/>
      <c r="B1201" s="9"/>
      <c r="C1201" s="7"/>
      <c r="D1201" s="1"/>
      <c r="E1201" s="1"/>
      <c r="F1201" s="1"/>
      <c r="G1201" s="1"/>
      <c r="H1201" s="1"/>
      <c r="L1201" s="1"/>
      <c r="M1201" s="1"/>
      <c r="N1201" s="19"/>
    </row>
    <row r="1202" spans="1:14" ht="12.75">
      <c r="A1202" s="9"/>
      <c r="B1202" s="9"/>
      <c r="C1202" s="7"/>
      <c r="D1202" s="1"/>
      <c r="E1202" s="1"/>
      <c r="F1202" s="1"/>
      <c r="G1202" s="1"/>
      <c r="H1202" s="1"/>
      <c r="L1202" s="1"/>
      <c r="M1202" s="1"/>
      <c r="N1202" s="19"/>
    </row>
    <row r="1203" spans="1:14" ht="12.75">
      <c r="A1203" s="9"/>
      <c r="B1203" s="9"/>
      <c r="C1203" s="7"/>
      <c r="D1203" s="1"/>
      <c r="E1203" s="1"/>
      <c r="F1203" s="1"/>
      <c r="G1203" s="1"/>
      <c r="H1203" s="1"/>
      <c r="L1203" s="1"/>
      <c r="M1203" s="1"/>
      <c r="N1203" s="19"/>
    </row>
    <row r="1204" spans="1:14" ht="12.75">
      <c r="A1204" s="9"/>
      <c r="B1204" s="9"/>
      <c r="C1204" s="7"/>
      <c r="D1204" s="1"/>
      <c r="E1204" s="1"/>
      <c r="F1204" s="1"/>
      <c r="G1204" s="1"/>
      <c r="H1204" s="1"/>
      <c r="L1204" s="1"/>
      <c r="M1204" s="1"/>
      <c r="N1204" s="19"/>
    </row>
    <row r="1205" spans="1:14" ht="12.75">
      <c r="A1205" s="9"/>
      <c r="B1205" s="9"/>
      <c r="C1205" s="7"/>
      <c r="D1205" s="1"/>
      <c r="E1205" s="1"/>
      <c r="F1205" s="1"/>
      <c r="G1205" s="1"/>
      <c r="H1205" s="1"/>
      <c r="L1205" s="1"/>
      <c r="M1205" s="1"/>
      <c r="N1205" s="19"/>
    </row>
    <row r="1206" spans="1:14" ht="12.75">
      <c r="A1206" s="9"/>
      <c r="B1206" s="9"/>
      <c r="C1206" s="7"/>
      <c r="D1206" s="1"/>
      <c r="E1206" s="1"/>
      <c r="F1206" s="1"/>
      <c r="G1206" s="1"/>
      <c r="H1206" s="1"/>
      <c r="L1206" s="1"/>
      <c r="M1206" s="1"/>
      <c r="N1206" s="19"/>
    </row>
    <row r="1207" spans="1:14" ht="12.75">
      <c r="A1207" s="9"/>
      <c r="B1207" s="9"/>
      <c r="C1207" s="7"/>
      <c r="D1207" s="1"/>
      <c r="E1207" s="1"/>
      <c r="F1207" s="1"/>
      <c r="G1207" s="1"/>
      <c r="H1207" s="1"/>
      <c r="L1207" s="1"/>
      <c r="M1207" s="1"/>
      <c r="N1207" s="19"/>
    </row>
    <row r="1208" spans="1:14" ht="12.75">
      <c r="A1208" s="9"/>
      <c r="B1208" s="9"/>
      <c r="C1208" s="7"/>
      <c r="D1208" s="1"/>
      <c r="E1208" s="1"/>
      <c r="F1208" s="1"/>
      <c r="G1208" s="1"/>
      <c r="H1208" s="1"/>
      <c r="L1208" s="1"/>
      <c r="M1208" s="1"/>
      <c r="N1208" s="19"/>
    </row>
    <row r="1209" spans="1:14" ht="12.75">
      <c r="A1209" s="9"/>
      <c r="B1209" s="9"/>
      <c r="C1209" s="7"/>
      <c r="D1209" s="1"/>
      <c r="E1209" s="1"/>
      <c r="F1209" s="1"/>
      <c r="G1209" s="1"/>
      <c r="H1209" s="1"/>
      <c r="L1209" s="1"/>
      <c r="M1209" s="1"/>
      <c r="N1209" s="19"/>
    </row>
    <row r="1210" spans="1:14" ht="12.75">
      <c r="A1210" s="9"/>
      <c r="B1210" s="9"/>
      <c r="C1210" s="7"/>
      <c r="D1210" s="1"/>
      <c r="E1210" s="1"/>
      <c r="F1210" s="1"/>
      <c r="G1210" s="1"/>
      <c r="H1210" s="1"/>
      <c r="L1210" s="1"/>
      <c r="M1210" s="1"/>
      <c r="N1210" s="19"/>
    </row>
    <row r="1211" spans="1:14" ht="12.75">
      <c r="A1211" s="9"/>
      <c r="B1211" s="9"/>
      <c r="C1211" s="7"/>
      <c r="D1211" s="1"/>
      <c r="E1211" s="1"/>
      <c r="F1211" s="1"/>
      <c r="G1211" s="1"/>
      <c r="H1211" s="1"/>
      <c r="L1211" s="1"/>
      <c r="M1211" s="1"/>
      <c r="N1211" s="19"/>
    </row>
    <row r="1212" spans="1:14" ht="12.75">
      <c r="A1212" s="9"/>
      <c r="B1212" s="9"/>
      <c r="C1212" s="7"/>
      <c r="D1212" s="1"/>
      <c r="E1212" s="1"/>
      <c r="F1212" s="1"/>
      <c r="G1212" s="1"/>
      <c r="H1212" s="1"/>
      <c r="L1212" s="1"/>
      <c r="M1212" s="1"/>
      <c r="N1212" s="19"/>
    </row>
    <row r="1213" spans="1:14" ht="12.75">
      <c r="A1213" s="9"/>
      <c r="B1213" s="9"/>
      <c r="C1213" s="7"/>
      <c r="D1213" s="1"/>
      <c r="E1213" s="1"/>
      <c r="F1213" s="1"/>
      <c r="G1213" s="1"/>
      <c r="H1213" s="1"/>
      <c r="L1213" s="1"/>
      <c r="M1213" s="1"/>
      <c r="N1213" s="19"/>
    </row>
    <row r="1214" spans="1:14" ht="12.75">
      <c r="A1214" s="9"/>
      <c r="B1214" s="9"/>
      <c r="C1214" s="7"/>
      <c r="D1214" s="1"/>
      <c r="E1214" s="1"/>
      <c r="F1214" s="1"/>
      <c r="G1214" s="1"/>
      <c r="H1214" s="1"/>
      <c r="L1214" s="1"/>
      <c r="M1214" s="1"/>
      <c r="N1214" s="19"/>
    </row>
    <row r="1215" spans="1:14" ht="12.75">
      <c r="A1215" s="9"/>
      <c r="B1215" s="9"/>
      <c r="C1215" s="7"/>
      <c r="D1215" s="1"/>
      <c r="E1215" s="1"/>
      <c r="F1215" s="1"/>
      <c r="G1215" s="1"/>
      <c r="H1215" s="1"/>
      <c r="L1215" s="1"/>
      <c r="M1215" s="1"/>
      <c r="N1215" s="19"/>
    </row>
    <row r="1216" spans="1:14" ht="12.75">
      <c r="A1216" s="9"/>
      <c r="B1216" s="9"/>
      <c r="C1216" s="7"/>
      <c r="D1216" s="1"/>
      <c r="E1216" s="1"/>
      <c r="F1216" s="1"/>
      <c r="G1216" s="1"/>
      <c r="H1216" s="1"/>
      <c r="L1216" s="1"/>
      <c r="M1216" s="1"/>
      <c r="N1216" s="19"/>
    </row>
    <row r="1217" spans="1:14" ht="12.75">
      <c r="A1217" s="9"/>
      <c r="B1217" s="9"/>
      <c r="C1217" s="7"/>
      <c r="D1217" s="1"/>
      <c r="E1217" s="1"/>
      <c r="F1217" s="1"/>
      <c r="G1217" s="1"/>
      <c r="H1217" s="1"/>
      <c r="L1217" s="1"/>
      <c r="M1217" s="1"/>
      <c r="N1217" s="19"/>
    </row>
    <row r="1218" spans="1:14" ht="12.75">
      <c r="A1218" s="9"/>
      <c r="B1218" s="9"/>
      <c r="C1218" s="7"/>
      <c r="D1218" s="1"/>
      <c r="E1218" s="1"/>
      <c r="F1218" s="1"/>
      <c r="G1218" s="1"/>
      <c r="H1218" s="1"/>
      <c r="L1218" s="1"/>
      <c r="M1218" s="1"/>
      <c r="N1218" s="19"/>
    </row>
    <row r="1219" spans="1:14" ht="12.75">
      <c r="A1219" s="9"/>
      <c r="B1219" s="9"/>
      <c r="C1219" s="7"/>
      <c r="D1219" s="1"/>
      <c r="E1219" s="1"/>
      <c r="F1219" s="1"/>
      <c r="G1219" s="1"/>
      <c r="H1219" s="1"/>
      <c r="L1219" s="1"/>
      <c r="M1219" s="1"/>
      <c r="N1219" s="19"/>
    </row>
    <row r="1220" spans="1:14" ht="12.75">
      <c r="A1220" s="9"/>
      <c r="B1220" s="9"/>
      <c r="C1220" s="7"/>
      <c r="D1220" s="1"/>
      <c r="E1220" s="1"/>
      <c r="F1220" s="1"/>
      <c r="G1220" s="1"/>
      <c r="H1220" s="1"/>
      <c r="L1220" s="1"/>
      <c r="M1220" s="1"/>
      <c r="N1220" s="19"/>
    </row>
    <row r="1221" spans="1:14" ht="12.75">
      <c r="A1221" s="9"/>
      <c r="B1221" s="9"/>
      <c r="C1221" s="7"/>
      <c r="D1221" s="1"/>
      <c r="E1221" s="1"/>
      <c r="F1221" s="1"/>
      <c r="G1221" s="1"/>
      <c r="H1221" s="1"/>
      <c r="L1221" s="1"/>
      <c r="M1221" s="1"/>
      <c r="N1221" s="19"/>
    </row>
    <row r="1222" spans="1:14" ht="12.75">
      <c r="A1222" s="9"/>
      <c r="B1222" s="9"/>
      <c r="C1222" s="7"/>
      <c r="D1222" s="1"/>
      <c r="E1222" s="1"/>
      <c r="F1222" s="1"/>
      <c r="G1222" s="1"/>
      <c r="H1222" s="1"/>
      <c r="L1222" s="1"/>
      <c r="M1222" s="1"/>
      <c r="N1222" s="19"/>
    </row>
    <row r="1223" spans="1:14" ht="12.75">
      <c r="A1223" s="9"/>
      <c r="B1223" s="9"/>
      <c r="C1223" s="7"/>
      <c r="D1223" s="1"/>
      <c r="E1223" s="1"/>
      <c r="F1223" s="1"/>
      <c r="G1223" s="1"/>
      <c r="H1223" s="1"/>
      <c r="L1223" s="1"/>
      <c r="M1223" s="1"/>
      <c r="N1223" s="19"/>
    </row>
    <row r="1224" spans="1:14" ht="12.75">
      <c r="A1224" s="9"/>
      <c r="B1224" s="9"/>
      <c r="C1224" s="7"/>
      <c r="D1224" s="1"/>
      <c r="E1224" s="1"/>
      <c r="F1224" s="1"/>
      <c r="G1224" s="1"/>
      <c r="H1224" s="1"/>
      <c r="L1224" s="1"/>
      <c r="M1224" s="1"/>
      <c r="N1224" s="19"/>
    </row>
    <row r="1225" spans="1:14" ht="12.75">
      <c r="A1225" s="9"/>
      <c r="B1225" s="9"/>
      <c r="C1225" s="7"/>
      <c r="D1225" s="1"/>
      <c r="E1225" s="1"/>
      <c r="F1225" s="1"/>
      <c r="G1225" s="1"/>
      <c r="H1225" s="1"/>
      <c r="L1225" s="1"/>
      <c r="M1225" s="1"/>
      <c r="N1225" s="19"/>
    </row>
    <row r="1226" spans="1:14" ht="12.75">
      <c r="A1226" s="9"/>
      <c r="B1226" s="9"/>
      <c r="C1226" s="7"/>
      <c r="D1226" s="1"/>
      <c r="E1226" s="1"/>
      <c r="F1226" s="1"/>
      <c r="G1226" s="1"/>
      <c r="H1226" s="1"/>
      <c r="L1226" s="1"/>
      <c r="M1226" s="1"/>
      <c r="N1226" s="19"/>
    </row>
    <row r="1227" spans="1:14" ht="12.75">
      <c r="A1227" s="9"/>
      <c r="B1227" s="9"/>
      <c r="C1227" s="7"/>
      <c r="D1227" s="1"/>
      <c r="E1227" s="1"/>
      <c r="F1227" s="1"/>
      <c r="G1227" s="1"/>
      <c r="H1227" s="1"/>
      <c r="L1227" s="1"/>
      <c r="M1227" s="1"/>
      <c r="N1227" s="19"/>
    </row>
    <row r="1228" spans="1:14" ht="12.75">
      <c r="A1228" s="9"/>
      <c r="B1228" s="9"/>
      <c r="C1228" s="7"/>
      <c r="D1228" s="1"/>
      <c r="E1228" s="1"/>
      <c r="F1228" s="1"/>
      <c r="G1228" s="1"/>
      <c r="H1228" s="1"/>
      <c r="L1228" s="1"/>
      <c r="M1228" s="1"/>
      <c r="N1228" s="19"/>
    </row>
    <row r="1229" spans="1:14" ht="12.75">
      <c r="A1229" s="9"/>
      <c r="B1229" s="9"/>
      <c r="C1229" s="7"/>
      <c r="D1229" s="1"/>
      <c r="E1229" s="1"/>
      <c r="F1229" s="1"/>
      <c r="G1229" s="1"/>
      <c r="H1229" s="1"/>
      <c r="L1229" s="1"/>
      <c r="M1229" s="1"/>
      <c r="N1229" s="19"/>
    </row>
    <row r="1230" spans="1:14" ht="12.75">
      <c r="A1230" s="9"/>
      <c r="B1230" s="9"/>
      <c r="C1230" s="7"/>
      <c r="D1230" s="1"/>
      <c r="E1230" s="1"/>
      <c r="F1230" s="1"/>
      <c r="G1230" s="1"/>
      <c r="H1230" s="1"/>
      <c r="L1230" s="1"/>
      <c r="M1230" s="1"/>
      <c r="N1230" s="19"/>
    </row>
    <row r="1231" spans="1:14" ht="12.75">
      <c r="A1231" s="9"/>
      <c r="B1231" s="9"/>
      <c r="C1231" s="7"/>
      <c r="D1231" s="1"/>
      <c r="E1231" s="1"/>
      <c r="F1231" s="1"/>
      <c r="G1231" s="1"/>
      <c r="H1231" s="1"/>
      <c r="L1231" s="1"/>
      <c r="M1231" s="1"/>
      <c r="N1231" s="19"/>
    </row>
    <row r="1232" spans="1:14" ht="12.75">
      <c r="A1232" s="9"/>
      <c r="B1232" s="9"/>
      <c r="C1232" s="7"/>
      <c r="D1232" s="1"/>
      <c r="E1232" s="1"/>
      <c r="F1232" s="1"/>
      <c r="G1232" s="1"/>
      <c r="H1232" s="1"/>
      <c r="L1232" s="1"/>
      <c r="M1232" s="1"/>
      <c r="N1232" s="19"/>
    </row>
    <row r="1233" spans="1:14" ht="12.75">
      <c r="A1233" s="9"/>
      <c r="B1233" s="9"/>
      <c r="C1233" s="7"/>
      <c r="D1233" s="1"/>
      <c r="E1233" s="1"/>
      <c r="F1233" s="1"/>
      <c r="G1233" s="1"/>
      <c r="H1233" s="1"/>
      <c r="L1233" s="1"/>
      <c r="M1233" s="1"/>
      <c r="N1233" s="19"/>
    </row>
    <row r="1234" spans="1:14" ht="12.75">
      <c r="A1234" s="9"/>
      <c r="B1234" s="9"/>
      <c r="C1234" s="7"/>
      <c r="D1234" s="1"/>
      <c r="E1234" s="1"/>
      <c r="F1234" s="1"/>
      <c r="G1234" s="1"/>
      <c r="H1234" s="1"/>
      <c r="L1234" s="1"/>
      <c r="M1234" s="1"/>
      <c r="N1234" s="19"/>
    </row>
    <row r="1235" spans="1:14" ht="12.75">
      <c r="A1235" s="9"/>
      <c r="B1235" s="9"/>
      <c r="C1235" s="7"/>
      <c r="D1235" s="1"/>
      <c r="E1235" s="1"/>
      <c r="F1235" s="1"/>
      <c r="G1235" s="1"/>
      <c r="H1235" s="1"/>
      <c r="L1235" s="1"/>
      <c r="M1235" s="1"/>
      <c r="N1235" s="19"/>
    </row>
    <row r="1236" spans="1:14" ht="12.75">
      <c r="A1236" s="9"/>
      <c r="B1236" s="9"/>
      <c r="C1236" s="7"/>
      <c r="D1236" s="1"/>
      <c r="E1236" s="1"/>
      <c r="F1236" s="1"/>
      <c r="G1236" s="1"/>
      <c r="H1236" s="1"/>
      <c r="L1236" s="1"/>
      <c r="M1236" s="1"/>
      <c r="N1236" s="19"/>
    </row>
    <row r="1237" spans="1:14" ht="12.75">
      <c r="A1237" s="9"/>
      <c r="B1237" s="9"/>
      <c r="C1237" s="7"/>
      <c r="D1237" s="1"/>
      <c r="E1237" s="1"/>
      <c r="F1237" s="1"/>
      <c r="G1237" s="1"/>
      <c r="H1237" s="1"/>
      <c r="L1237" s="1"/>
      <c r="M1237" s="1"/>
      <c r="N1237" s="19"/>
    </row>
    <row r="1238" spans="1:14" ht="12.75">
      <c r="A1238" s="9"/>
      <c r="B1238" s="9"/>
      <c r="C1238" s="7"/>
      <c r="D1238" s="1"/>
      <c r="E1238" s="1"/>
      <c r="F1238" s="1"/>
      <c r="G1238" s="1"/>
      <c r="H1238" s="1"/>
      <c r="L1238" s="1"/>
      <c r="M1238" s="1"/>
      <c r="N1238" s="19"/>
    </row>
    <row r="1239" spans="1:14" ht="12.75">
      <c r="A1239" s="9"/>
      <c r="B1239" s="9"/>
      <c r="C1239" s="7"/>
      <c r="D1239" s="1"/>
      <c r="E1239" s="1"/>
      <c r="F1239" s="1"/>
      <c r="G1239" s="1"/>
      <c r="H1239" s="1"/>
      <c r="L1239" s="1"/>
      <c r="M1239" s="1"/>
      <c r="N1239" s="19"/>
    </row>
    <row r="1240" spans="1:14" ht="12.75">
      <c r="A1240" s="9"/>
      <c r="B1240" s="9"/>
      <c r="C1240" s="7"/>
      <c r="D1240" s="1"/>
      <c r="E1240" s="1"/>
      <c r="F1240" s="1"/>
      <c r="G1240" s="1"/>
      <c r="H1240" s="1"/>
      <c r="L1240" s="1"/>
      <c r="M1240" s="1"/>
      <c r="N1240" s="19"/>
    </row>
    <row r="1241" spans="1:14" ht="12.75">
      <c r="A1241" s="9"/>
      <c r="B1241" s="9"/>
      <c r="C1241" s="7"/>
      <c r="D1241" s="1"/>
      <c r="E1241" s="1"/>
      <c r="F1241" s="1"/>
      <c r="G1241" s="1"/>
      <c r="H1241" s="1"/>
      <c r="L1241" s="1"/>
      <c r="M1241" s="1"/>
      <c r="N1241" s="19"/>
    </row>
    <row r="1242" spans="1:14" ht="12.75">
      <c r="A1242" s="9"/>
      <c r="B1242" s="9"/>
      <c r="C1242" s="7"/>
      <c r="D1242" s="1"/>
      <c r="E1242" s="1"/>
      <c r="F1242" s="1"/>
      <c r="G1242" s="1"/>
      <c r="H1242" s="1"/>
      <c r="L1242" s="1"/>
      <c r="M1242" s="1"/>
      <c r="N1242" s="19"/>
    </row>
    <row r="1243" spans="1:14" ht="12.75">
      <c r="A1243" s="9"/>
      <c r="B1243" s="9"/>
      <c r="C1243" s="7"/>
      <c r="D1243" s="1"/>
      <c r="E1243" s="1"/>
      <c r="F1243" s="1"/>
      <c r="G1243" s="1"/>
      <c r="H1243" s="1"/>
      <c r="L1243" s="1"/>
      <c r="M1243" s="1"/>
      <c r="N1243" s="19"/>
    </row>
    <row r="1244" spans="1:14" ht="12.75">
      <c r="A1244" s="9"/>
      <c r="B1244" s="9"/>
      <c r="C1244" s="7"/>
      <c r="D1244" s="1"/>
      <c r="E1244" s="1"/>
      <c r="F1244" s="1"/>
      <c r="G1244" s="1"/>
      <c r="H1244" s="1"/>
      <c r="L1244" s="1"/>
      <c r="M1244" s="1"/>
      <c r="N1244" s="19"/>
    </row>
    <row r="1245" spans="1:14" ht="12.75">
      <c r="A1245" s="9"/>
      <c r="B1245" s="9"/>
      <c r="C1245" s="7"/>
      <c r="D1245" s="1"/>
      <c r="E1245" s="1"/>
      <c r="F1245" s="1"/>
      <c r="G1245" s="1"/>
      <c r="H1245" s="1"/>
      <c r="L1245" s="1"/>
      <c r="M1245" s="1"/>
      <c r="N1245" s="19"/>
    </row>
    <row r="1246" spans="1:14" ht="12.75">
      <c r="A1246" s="9"/>
      <c r="B1246" s="9"/>
      <c r="C1246" s="7"/>
      <c r="D1246" s="1"/>
      <c r="E1246" s="1"/>
      <c r="F1246" s="1"/>
      <c r="G1246" s="1"/>
      <c r="H1246" s="1"/>
      <c r="L1246" s="1"/>
      <c r="M1246" s="1"/>
      <c r="N1246" s="19"/>
    </row>
    <row r="1247" spans="1:14" ht="12.75">
      <c r="A1247" s="9"/>
      <c r="B1247" s="9"/>
      <c r="C1247" s="7"/>
      <c r="D1247" s="1"/>
      <c r="E1247" s="1"/>
      <c r="F1247" s="1"/>
      <c r="G1247" s="1"/>
      <c r="H1247" s="1"/>
      <c r="L1247" s="1"/>
      <c r="M1247" s="1"/>
      <c r="N1247" s="19"/>
    </row>
    <row r="1248" spans="1:14" ht="12.75">
      <c r="A1248" s="9"/>
      <c r="B1248" s="9"/>
      <c r="C1248" s="7"/>
      <c r="D1248" s="1"/>
      <c r="E1248" s="1"/>
      <c r="F1248" s="1"/>
      <c r="G1248" s="1"/>
      <c r="H1248" s="1"/>
      <c r="L1248" s="1"/>
      <c r="M1248" s="1"/>
      <c r="N1248" s="19"/>
    </row>
    <row r="1249" spans="1:14" ht="12.75">
      <c r="A1249" s="9"/>
      <c r="B1249" s="9"/>
      <c r="C1249" s="7"/>
      <c r="D1249" s="1"/>
      <c r="E1249" s="1"/>
      <c r="F1249" s="1"/>
      <c r="G1249" s="1"/>
      <c r="H1249" s="1"/>
      <c r="L1249" s="1"/>
      <c r="M1249" s="1"/>
      <c r="N1249" s="19"/>
    </row>
    <row r="1250" spans="1:14" ht="12.75">
      <c r="A1250" s="9"/>
      <c r="B1250" s="9"/>
      <c r="C1250" s="7"/>
      <c r="D1250" s="1"/>
      <c r="E1250" s="1"/>
      <c r="F1250" s="1"/>
      <c r="G1250" s="1"/>
      <c r="H1250" s="1"/>
      <c r="L1250" s="1"/>
      <c r="M1250" s="1"/>
      <c r="N1250" s="19"/>
    </row>
    <row r="1251" spans="1:14" ht="12.75">
      <c r="A1251" s="9"/>
      <c r="B1251" s="9"/>
      <c r="C1251" s="7"/>
      <c r="D1251" s="1"/>
      <c r="E1251" s="1"/>
      <c r="F1251" s="1"/>
      <c r="G1251" s="1"/>
      <c r="H1251" s="1"/>
      <c r="L1251" s="1"/>
      <c r="M1251" s="1"/>
      <c r="N1251" s="19"/>
    </row>
    <row r="1252" spans="1:14" ht="12.75">
      <c r="A1252" s="9"/>
      <c r="B1252" s="9"/>
      <c r="C1252" s="7"/>
      <c r="D1252" s="1"/>
      <c r="E1252" s="1"/>
      <c r="F1252" s="1"/>
      <c r="G1252" s="1"/>
      <c r="H1252" s="1"/>
      <c r="L1252" s="1"/>
      <c r="M1252" s="1"/>
      <c r="N1252" s="19"/>
    </row>
    <row r="1253" spans="1:14" ht="12.75">
      <c r="A1253" s="9"/>
      <c r="B1253" s="9"/>
      <c r="C1253" s="7"/>
      <c r="D1253" s="1"/>
      <c r="E1253" s="1"/>
      <c r="F1253" s="1"/>
      <c r="G1253" s="1"/>
      <c r="H1253" s="1"/>
      <c r="L1253" s="1"/>
      <c r="M1253" s="1"/>
      <c r="N1253" s="19"/>
    </row>
    <row r="1254" spans="1:14" ht="12.75">
      <c r="A1254" s="9"/>
      <c r="B1254" s="9"/>
      <c r="C1254" s="7"/>
      <c r="D1254" s="1"/>
      <c r="E1254" s="1"/>
      <c r="F1254" s="1"/>
      <c r="G1254" s="1"/>
      <c r="H1254" s="1"/>
      <c r="L1254" s="1"/>
      <c r="M1254" s="1"/>
      <c r="N1254" s="19"/>
    </row>
    <row r="1255" spans="1:14" ht="12.75">
      <c r="A1255" s="9"/>
      <c r="B1255" s="9"/>
      <c r="C1255" s="7"/>
      <c r="D1255" s="1"/>
      <c r="E1255" s="1"/>
      <c r="F1255" s="1"/>
      <c r="G1255" s="1"/>
      <c r="H1255" s="1"/>
      <c r="L1255" s="1"/>
      <c r="M1255" s="1"/>
      <c r="N1255" s="19"/>
    </row>
    <row r="1256" spans="1:14" ht="12.75">
      <c r="A1256" s="9"/>
      <c r="B1256" s="9"/>
      <c r="C1256" s="7"/>
      <c r="D1256" s="1"/>
      <c r="E1256" s="1"/>
      <c r="F1256" s="1"/>
      <c r="G1256" s="1"/>
      <c r="H1256" s="1"/>
      <c r="L1256" s="1"/>
      <c r="M1256" s="1"/>
      <c r="N1256" s="19"/>
    </row>
    <row r="1257" spans="1:14" ht="12.75">
      <c r="A1257" s="9"/>
      <c r="B1257" s="9"/>
      <c r="C1257" s="7"/>
      <c r="D1257" s="1"/>
      <c r="E1257" s="1"/>
      <c r="F1257" s="1"/>
      <c r="G1257" s="1"/>
      <c r="H1257" s="1"/>
      <c r="L1257" s="1"/>
      <c r="M1257" s="1"/>
      <c r="N1257" s="19"/>
    </row>
    <row r="1258" spans="1:14" ht="12.75">
      <c r="A1258" s="9"/>
      <c r="B1258" s="9"/>
      <c r="C1258" s="7"/>
      <c r="D1258" s="1"/>
      <c r="E1258" s="1"/>
      <c r="F1258" s="1"/>
      <c r="G1258" s="1"/>
      <c r="H1258" s="1"/>
      <c r="L1258" s="1"/>
      <c r="M1258" s="1"/>
      <c r="N1258" s="19"/>
    </row>
    <row r="1259" spans="1:14" ht="12.75">
      <c r="A1259" s="9"/>
      <c r="B1259" s="9"/>
      <c r="C1259" s="7"/>
      <c r="D1259" s="1"/>
      <c r="E1259" s="1"/>
      <c r="F1259" s="1"/>
      <c r="G1259" s="1"/>
      <c r="H1259" s="1"/>
      <c r="L1259" s="1"/>
      <c r="M1259" s="1"/>
      <c r="N1259" s="19"/>
    </row>
    <row r="1260" spans="1:14" ht="12.75">
      <c r="A1260" s="9"/>
      <c r="B1260" s="9"/>
      <c r="C1260" s="7"/>
      <c r="D1260" s="1"/>
      <c r="E1260" s="1"/>
      <c r="F1260" s="1"/>
      <c r="G1260" s="1"/>
      <c r="H1260" s="1"/>
      <c r="L1260" s="1"/>
      <c r="M1260" s="1"/>
      <c r="N1260" s="19"/>
    </row>
    <row r="1261" spans="1:14" ht="12.75">
      <c r="A1261" s="9"/>
      <c r="B1261" s="9"/>
      <c r="C1261" s="7"/>
      <c r="D1261" s="1"/>
      <c r="E1261" s="1"/>
      <c r="F1261" s="1"/>
      <c r="G1261" s="1"/>
      <c r="H1261" s="1"/>
      <c r="L1261" s="1"/>
      <c r="M1261" s="1"/>
      <c r="N1261" s="19"/>
    </row>
    <row r="1262" spans="1:14" ht="12.75">
      <c r="A1262" s="9"/>
      <c r="B1262" s="9"/>
      <c r="C1262" s="7"/>
      <c r="D1262" s="1"/>
      <c r="E1262" s="1"/>
      <c r="F1262" s="1"/>
      <c r="G1262" s="1"/>
      <c r="H1262" s="1"/>
      <c r="L1262" s="1"/>
      <c r="M1262" s="1"/>
      <c r="N1262" s="19"/>
    </row>
    <row r="1263" spans="1:14" ht="12.75">
      <c r="A1263" s="9"/>
      <c r="B1263" s="9"/>
      <c r="C1263" s="7"/>
      <c r="D1263" s="1"/>
      <c r="E1263" s="1"/>
      <c r="F1263" s="1"/>
      <c r="G1263" s="1"/>
      <c r="H1263" s="1"/>
      <c r="L1263" s="1"/>
      <c r="M1263" s="1"/>
      <c r="N1263" s="19"/>
    </row>
    <row r="1264" spans="1:14" ht="12.75">
      <c r="A1264" s="9"/>
      <c r="B1264" s="9"/>
      <c r="C1264" s="7"/>
      <c r="D1264" s="1"/>
      <c r="E1264" s="1"/>
      <c r="F1264" s="1"/>
      <c r="G1264" s="1"/>
      <c r="H1264" s="1"/>
      <c r="L1264" s="1"/>
      <c r="M1264" s="1"/>
      <c r="N1264" s="19"/>
    </row>
    <row r="1265" spans="1:14" ht="12.75">
      <c r="A1265" s="9"/>
      <c r="B1265" s="9"/>
      <c r="C1265" s="7"/>
      <c r="D1265" s="1"/>
      <c r="E1265" s="1"/>
      <c r="F1265" s="1"/>
      <c r="G1265" s="1"/>
      <c r="H1265" s="1"/>
      <c r="L1265" s="1"/>
      <c r="M1265" s="1"/>
      <c r="N1265" s="19"/>
    </row>
    <row r="1266" spans="1:14" ht="12.75">
      <c r="A1266" s="9"/>
      <c r="B1266" s="9"/>
      <c r="C1266" s="7"/>
      <c r="D1266" s="1"/>
      <c r="E1266" s="1"/>
      <c r="F1266" s="1"/>
      <c r="G1266" s="1"/>
      <c r="H1266" s="1"/>
      <c r="L1266" s="1"/>
      <c r="M1266" s="1"/>
      <c r="N1266" s="19"/>
    </row>
    <row r="1267" spans="1:14" ht="12.75">
      <c r="A1267" s="9"/>
      <c r="B1267" s="9"/>
      <c r="C1267" s="7"/>
      <c r="D1267" s="1"/>
      <c r="E1267" s="1"/>
      <c r="F1267" s="1"/>
      <c r="G1267" s="1"/>
      <c r="H1267" s="1"/>
      <c r="L1267" s="1"/>
      <c r="M1267" s="1"/>
      <c r="N1267" s="19"/>
    </row>
    <row r="1268" spans="1:14" ht="12.75">
      <c r="A1268" s="9"/>
      <c r="B1268" s="9"/>
      <c r="C1268" s="7"/>
      <c r="D1268" s="1"/>
      <c r="E1268" s="1"/>
      <c r="F1268" s="1"/>
      <c r="G1268" s="1"/>
      <c r="H1268" s="1"/>
      <c r="L1268" s="1"/>
      <c r="M1268" s="1"/>
      <c r="N1268" s="19"/>
    </row>
    <row r="1269" spans="1:14" ht="12.75">
      <c r="A1269" s="9"/>
      <c r="B1269" s="9"/>
      <c r="C1269" s="7"/>
      <c r="D1269" s="1"/>
      <c r="E1269" s="1"/>
      <c r="F1269" s="1"/>
      <c r="G1269" s="1"/>
      <c r="H1269" s="1"/>
      <c r="L1269" s="1"/>
      <c r="M1269" s="1"/>
      <c r="N1269" s="19"/>
    </row>
    <row r="1270" spans="1:14" ht="12.75">
      <c r="A1270" s="9"/>
      <c r="B1270" s="9"/>
      <c r="C1270" s="7"/>
      <c r="D1270" s="1"/>
      <c r="E1270" s="1"/>
      <c r="F1270" s="1"/>
      <c r="G1270" s="1"/>
      <c r="H1270" s="1"/>
      <c r="L1270" s="1"/>
      <c r="M1270" s="1"/>
      <c r="N1270" s="19"/>
    </row>
    <row r="1271" spans="1:14" ht="12.75">
      <c r="A1271" s="9"/>
      <c r="B1271" s="9"/>
      <c r="C1271" s="7"/>
      <c r="D1271" s="1"/>
      <c r="E1271" s="1"/>
      <c r="F1271" s="1"/>
      <c r="G1271" s="1"/>
      <c r="H1271" s="1"/>
      <c r="L1271" s="1"/>
      <c r="M1271" s="1"/>
      <c r="N1271" s="19"/>
    </row>
    <row r="1272" spans="1:14" ht="12.75">
      <c r="A1272" s="9"/>
      <c r="B1272" s="9"/>
      <c r="C1272" s="7"/>
      <c r="D1272" s="1"/>
      <c r="E1272" s="1"/>
      <c r="F1272" s="1"/>
      <c r="G1272" s="1"/>
      <c r="H1272" s="1"/>
      <c r="L1272" s="1"/>
      <c r="M1272" s="1"/>
      <c r="N1272" s="19"/>
    </row>
    <row r="1273" spans="1:14" ht="12.75">
      <c r="A1273" s="9"/>
      <c r="B1273" s="9"/>
      <c r="C1273" s="7"/>
      <c r="D1273" s="1"/>
      <c r="E1273" s="1"/>
      <c r="F1273" s="1"/>
      <c r="G1273" s="1"/>
      <c r="H1273" s="1"/>
      <c r="L1273" s="1"/>
      <c r="M1273" s="1"/>
      <c r="N1273" s="19"/>
    </row>
    <row r="1274" spans="1:14" ht="12.75">
      <c r="A1274" s="9"/>
      <c r="B1274" s="9"/>
      <c r="C1274" s="7"/>
      <c r="D1274" s="1"/>
      <c r="E1274" s="1"/>
      <c r="F1274" s="1"/>
      <c r="G1274" s="1"/>
      <c r="H1274" s="1"/>
      <c r="L1274" s="1"/>
      <c r="M1274" s="1"/>
      <c r="N1274" s="19"/>
    </row>
    <row r="1275" spans="1:14" ht="12.75">
      <c r="A1275" s="9"/>
      <c r="B1275" s="9"/>
      <c r="C1275" s="7"/>
      <c r="D1275" s="1"/>
      <c r="E1275" s="1"/>
      <c r="F1275" s="1"/>
      <c r="G1275" s="1"/>
      <c r="H1275" s="1"/>
      <c r="L1275" s="1"/>
      <c r="M1275" s="1"/>
      <c r="N1275" s="19"/>
    </row>
    <row r="1276" spans="1:14" ht="12.75">
      <c r="A1276" s="9"/>
      <c r="B1276" s="9"/>
      <c r="C1276" s="7"/>
      <c r="D1276" s="1"/>
      <c r="E1276" s="1"/>
      <c r="F1276" s="1"/>
      <c r="G1276" s="1"/>
      <c r="H1276" s="1"/>
      <c r="L1276" s="1"/>
      <c r="M1276" s="1"/>
      <c r="N1276" s="19"/>
    </row>
    <row r="1277" spans="1:14" ht="12.75">
      <c r="A1277" s="9"/>
      <c r="B1277" s="9"/>
      <c r="C1277" s="7"/>
      <c r="D1277" s="1"/>
      <c r="E1277" s="1"/>
      <c r="F1277" s="1"/>
      <c r="G1277" s="1"/>
      <c r="H1277" s="1"/>
      <c r="L1277" s="1"/>
      <c r="M1277" s="1"/>
      <c r="N1277" s="19"/>
    </row>
    <row r="1278" spans="1:14" ht="12.75">
      <c r="A1278" s="9"/>
      <c r="B1278" s="9"/>
      <c r="C1278" s="7"/>
      <c r="D1278" s="1"/>
      <c r="E1278" s="1"/>
      <c r="F1278" s="1"/>
      <c r="G1278" s="1"/>
      <c r="H1278" s="1"/>
      <c r="L1278" s="1"/>
      <c r="M1278" s="1"/>
      <c r="N1278" s="19"/>
    </row>
    <row r="1279" spans="1:14" ht="12.75">
      <c r="A1279" s="9"/>
      <c r="B1279" s="9"/>
      <c r="C1279" s="7"/>
      <c r="D1279" s="1"/>
      <c r="E1279" s="1"/>
      <c r="F1279" s="1"/>
      <c r="G1279" s="1"/>
      <c r="H1279" s="1"/>
      <c r="L1279" s="1"/>
      <c r="M1279" s="1"/>
      <c r="N1279" s="19"/>
    </row>
    <row r="1280" spans="1:14" ht="12.75">
      <c r="A1280" s="9"/>
      <c r="B1280" s="9"/>
      <c r="C1280" s="7"/>
      <c r="D1280" s="1"/>
      <c r="E1280" s="1"/>
      <c r="F1280" s="1"/>
      <c r="G1280" s="1"/>
      <c r="H1280" s="1"/>
      <c r="L1280" s="1"/>
      <c r="M1280" s="1"/>
      <c r="N1280" s="19"/>
    </row>
    <row r="1281" spans="1:14" ht="12.75">
      <c r="A1281" s="9"/>
      <c r="B1281" s="9"/>
      <c r="C1281" s="7"/>
      <c r="D1281" s="1"/>
      <c r="E1281" s="1"/>
      <c r="F1281" s="1"/>
      <c r="G1281" s="1"/>
      <c r="H1281" s="1"/>
      <c r="L1281" s="1"/>
      <c r="M1281" s="1"/>
      <c r="N1281" s="19"/>
    </row>
    <row r="1282" spans="1:14" ht="12.75">
      <c r="A1282" s="9"/>
      <c r="B1282" s="9"/>
      <c r="C1282" s="7"/>
      <c r="D1282" s="1"/>
      <c r="E1282" s="1"/>
      <c r="F1282" s="1"/>
      <c r="G1282" s="1"/>
      <c r="H1282" s="1"/>
      <c r="L1282" s="1"/>
      <c r="M1282" s="1"/>
      <c r="N1282" s="19"/>
    </row>
    <row r="1283" spans="1:14" ht="12.75">
      <c r="A1283" s="9"/>
      <c r="B1283" s="9"/>
      <c r="C1283" s="7"/>
      <c r="D1283" s="1"/>
      <c r="E1283" s="1"/>
      <c r="F1283" s="1"/>
      <c r="G1283" s="1"/>
      <c r="H1283" s="1"/>
      <c r="L1283" s="1"/>
      <c r="M1283" s="1"/>
      <c r="N1283" s="19"/>
    </row>
    <row r="1284" spans="1:14" ht="12.75">
      <c r="A1284" s="9"/>
      <c r="B1284" s="9"/>
      <c r="C1284" s="7"/>
      <c r="D1284" s="1"/>
      <c r="E1284" s="1"/>
      <c r="F1284" s="1"/>
      <c r="G1284" s="1"/>
      <c r="H1284" s="1"/>
      <c r="L1284" s="1"/>
      <c r="M1284" s="1"/>
      <c r="N1284" s="19"/>
    </row>
    <row r="1285" spans="1:14" ht="12.75">
      <c r="A1285" s="9"/>
      <c r="B1285" s="9"/>
      <c r="C1285" s="7"/>
      <c r="D1285" s="1"/>
      <c r="E1285" s="1"/>
      <c r="F1285" s="1"/>
      <c r="G1285" s="1"/>
      <c r="H1285" s="1"/>
      <c r="L1285" s="1"/>
      <c r="M1285" s="1"/>
      <c r="N1285" s="19"/>
    </row>
    <row r="1286" spans="1:14" ht="12.75">
      <c r="A1286" s="9"/>
      <c r="B1286" s="9"/>
      <c r="C1286" s="7"/>
      <c r="D1286" s="1"/>
      <c r="E1286" s="1"/>
      <c r="F1286" s="1"/>
      <c r="G1286" s="1"/>
      <c r="H1286" s="1"/>
      <c r="L1286" s="1"/>
      <c r="M1286" s="1"/>
      <c r="N1286" s="19"/>
    </row>
    <row r="1287" spans="1:14" ht="12.75">
      <c r="A1287" s="9"/>
      <c r="B1287" s="9"/>
      <c r="C1287" s="7"/>
      <c r="D1287" s="1"/>
      <c r="E1287" s="1"/>
      <c r="F1287" s="1"/>
      <c r="G1287" s="1"/>
      <c r="H1287" s="1"/>
      <c r="L1287" s="1"/>
      <c r="M1287" s="1"/>
      <c r="N1287" s="19"/>
    </row>
    <row r="1288" spans="1:14" ht="12.75">
      <c r="A1288" s="9"/>
      <c r="B1288" s="9"/>
      <c r="C1288" s="7"/>
      <c r="D1288" s="1"/>
      <c r="E1288" s="1"/>
      <c r="F1288" s="1"/>
      <c r="G1288" s="1"/>
      <c r="H1288" s="1"/>
      <c r="L1288" s="1"/>
      <c r="M1288" s="1"/>
      <c r="N1288" s="19"/>
    </row>
    <row r="1289" spans="1:14" ht="12.75">
      <c r="A1289" s="9"/>
      <c r="B1289" s="9"/>
      <c r="C1289" s="7"/>
      <c r="D1289" s="1"/>
      <c r="E1289" s="1"/>
      <c r="F1289" s="1"/>
      <c r="G1289" s="1"/>
      <c r="H1289" s="1"/>
      <c r="L1289" s="1"/>
      <c r="M1289" s="1"/>
      <c r="N1289" s="19"/>
    </row>
    <row r="1290" spans="1:14" ht="12.75">
      <c r="A1290" s="9"/>
      <c r="B1290" s="9"/>
      <c r="C1290" s="7"/>
      <c r="D1290" s="1"/>
      <c r="E1290" s="1"/>
      <c r="F1290" s="1"/>
      <c r="G1290" s="1"/>
      <c r="H1290" s="1"/>
      <c r="L1290" s="1"/>
      <c r="M1290" s="1"/>
      <c r="N1290" s="19"/>
    </row>
    <row r="1291" spans="1:14" ht="12.75">
      <c r="A1291" s="9"/>
      <c r="B1291" s="9"/>
      <c r="C1291" s="7"/>
      <c r="D1291" s="1"/>
      <c r="E1291" s="1"/>
      <c r="F1291" s="1"/>
      <c r="G1291" s="1"/>
      <c r="H1291" s="1"/>
      <c r="L1291" s="1"/>
      <c r="M1291" s="1"/>
      <c r="N1291" s="19"/>
    </row>
    <row r="1292" spans="1:14" ht="12.75">
      <c r="A1292" s="9"/>
      <c r="B1292" s="9"/>
      <c r="C1292" s="7"/>
      <c r="D1292" s="1"/>
      <c r="E1292" s="1"/>
      <c r="F1292" s="1"/>
      <c r="G1292" s="1"/>
      <c r="H1292" s="1"/>
      <c r="L1292" s="1"/>
      <c r="M1292" s="1"/>
      <c r="N1292" s="19"/>
    </row>
    <row r="1293" spans="1:14" ht="12.75">
      <c r="A1293" s="9"/>
      <c r="B1293" s="9"/>
      <c r="C1293" s="7"/>
      <c r="D1293" s="1"/>
      <c r="E1293" s="1"/>
      <c r="F1293" s="1"/>
      <c r="G1293" s="1"/>
      <c r="H1293" s="1"/>
      <c r="L1293" s="1"/>
      <c r="M1293" s="1"/>
      <c r="N1293" s="19"/>
    </row>
    <row r="1294" spans="1:14" ht="12.75">
      <c r="A1294" s="9"/>
      <c r="B1294" s="9"/>
      <c r="C1294" s="7"/>
      <c r="D1294" s="1"/>
      <c r="E1294" s="1"/>
      <c r="F1294" s="1"/>
      <c r="G1294" s="1"/>
      <c r="H1294" s="1"/>
      <c r="L1294" s="1"/>
      <c r="M1294" s="1"/>
      <c r="N1294" s="19"/>
    </row>
    <row r="1295" spans="1:14" ht="12.75">
      <c r="A1295" s="9"/>
      <c r="B1295" s="9"/>
      <c r="C1295" s="7"/>
      <c r="D1295" s="1"/>
      <c r="E1295" s="1"/>
      <c r="F1295" s="1"/>
      <c r="G1295" s="1"/>
      <c r="H1295" s="1"/>
      <c r="L1295" s="1"/>
      <c r="M1295" s="1"/>
      <c r="N1295" s="19"/>
    </row>
    <row r="1296" spans="1:14" ht="12.75">
      <c r="A1296" s="9"/>
      <c r="B1296" s="9"/>
      <c r="C1296" s="7"/>
      <c r="D1296" s="1"/>
      <c r="E1296" s="1"/>
      <c r="F1296" s="1"/>
      <c r="G1296" s="1"/>
      <c r="H1296" s="1"/>
      <c r="L1296" s="1"/>
      <c r="M1296" s="1"/>
      <c r="N1296" s="19"/>
    </row>
    <row r="1297" spans="1:14" ht="12.75">
      <c r="A1297" s="9"/>
      <c r="B1297" s="9"/>
      <c r="C1297" s="7"/>
      <c r="D1297" s="1"/>
      <c r="E1297" s="1"/>
      <c r="F1297" s="1"/>
      <c r="G1297" s="1"/>
      <c r="H1297" s="1"/>
      <c r="L1297" s="1"/>
      <c r="M1297" s="1"/>
      <c r="N1297" s="19"/>
    </row>
    <row r="1298" spans="1:14" ht="12.75">
      <c r="A1298" s="9"/>
      <c r="B1298" s="9"/>
      <c r="C1298" s="7"/>
      <c r="D1298" s="1"/>
      <c r="E1298" s="1"/>
      <c r="F1298" s="1"/>
      <c r="G1298" s="1"/>
      <c r="H1298" s="1"/>
      <c r="L1298" s="1"/>
      <c r="M1298" s="1"/>
      <c r="N1298" s="19"/>
    </row>
    <row r="1299" spans="1:14" ht="12.75">
      <c r="A1299" s="9"/>
      <c r="B1299" s="9"/>
      <c r="C1299" s="7"/>
      <c r="D1299" s="1"/>
      <c r="E1299" s="1"/>
      <c r="F1299" s="1"/>
      <c r="G1299" s="1"/>
      <c r="H1299" s="1"/>
      <c r="L1299" s="1"/>
      <c r="M1299" s="1"/>
      <c r="N1299" s="19"/>
    </row>
    <row r="1300" spans="1:14" ht="12.75">
      <c r="A1300" s="9"/>
      <c r="B1300" s="9"/>
      <c r="C1300" s="7"/>
      <c r="D1300" s="1"/>
      <c r="E1300" s="1"/>
      <c r="F1300" s="1"/>
      <c r="G1300" s="1"/>
      <c r="H1300" s="1"/>
      <c r="L1300" s="1"/>
      <c r="M1300" s="1"/>
      <c r="N1300" s="19"/>
    </row>
    <row r="1301" spans="1:14" ht="12.75">
      <c r="A1301" s="9"/>
      <c r="B1301" s="9"/>
      <c r="C1301" s="7"/>
      <c r="D1301" s="1"/>
      <c r="E1301" s="1"/>
      <c r="F1301" s="1"/>
      <c r="G1301" s="1"/>
      <c r="H1301" s="1"/>
      <c r="L1301" s="1"/>
      <c r="M1301" s="1"/>
      <c r="N1301" s="19"/>
    </row>
    <row r="1302" spans="1:14" ht="12.75">
      <c r="A1302" s="9"/>
      <c r="B1302" s="9"/>
      <c r="C1302" s="7"/>
      <c r="D1302" s="1"/>
      <c r="E1302" s="1"/>
      <c r="F1302" s="1"/>
      <c r="G1302" s="1"/>
      <c r="H1302" s="1"/>
      <c r="L1302" s="1"/>
      <c r="M1302" s="1"/>
      <c r="N1302" s="19"/>
    </row>
    <row r="1303" spans="1:14" ht="12.75">
      <c r="A1303" s="9"/>
      <c r="B1303" s="9"/>
      <c r="C1303" s="7"/>
      <c r="D1303" s="1"/>
      <c r="E1303" s="1"/>
      <c r="F1303" s="1"/>
      <c r="G1303" s="1"/>
      <c r="H1303" s="1"/>
      <c r="L1303" s="1"/>
      <c r="M1303" s="1"/>
      <c r="N1303" s="19"/>
    </row>
    <row r="1304" spans="1:14" ht="12.75">
      <c r="A1304" s="9"/>
      <c r="B1304" s="9"/>
      <c r="C1304" s="7"/>
      <c r="D1304" s="1"/>
      <c r="E1304" s="1"/>
      <c r="F1304" s="1"/>
      <c r="G1304" s="1"/>
      <c r="H1304" s="1"/>
      <c r="L1304" s="1"/>
      <c r="M1304" s="1"/>
      <c r="N1304" s="19"/>
    </row>
    <row r="1305" spans="1:14" ht="12.75">
      <c r="A1305" s="9"/>
      <c r="B1305" s="9"/>
      <c r="C1305" s="7"/>
      <c r="D1305" s="1"/>
      <c r="E1305" s="1"/>
      <c r="F1305" s="1"/>
      <c r="G1305" s="1"/>
      <c r="H1305" s="1"/>
      <c r="L1305" s="1"/>
      <c r="M1305" s="1"/>
      <c r="N1305" s="19"/>
    </row>
    <row r="1306" spans="1:14" ht="12.75">
      <c r="A1306" s="9"/>
      <c r="B1306" s="9"/>
      <c r="C1306" s="7"/>
      <c r="D1306" s="1"/>
      <c r="E1306" s="1"/>
      <c r="F1306" s="1"/>
      <c r="G1306" s="1"/>
      <c r="H1306" s="1"/>
      <c r="L1306" s="1"/>
      <c r="M1306" s="1"/>
      <c r="N1306" s="19"/>
    </row>
    <row r="1307" spans="1:14" ht="12.75">
      <c r="A1307" s="9"/>
      <c r="B1307" s="9"/>
      <c r="C1307" s="7"/>
      <c r="D1307" s="1"/>
      <c r="E1307" s="1"/>
      <c r="F1307" s="1"/>
      <c r="G1307" s="1"/>
      <c r="H1307" s="1"/>
      <c r="L1307" s="1"/>
      <c r="M1307" s="1"/>
      <c r="N1307" s="19"/>
    </row>
    <row r="1308" spans="1:14" ht="12.75">
      <c r="A1308" s="9"/>
      <c r="B1308" s="9"/>
      <c r="C1308" s="7"/>
      <c r="D1308" s="1"/>
      <c r="E1308" s="1"/>
      <c r="F1308" s="1"/>
      <c r="G1308" s="1"/>
      <c r="H1308" s="1"/>
      <c r="L1308" s="1"/>
      <c r="M1308" s="1"/>
      <c r="N1308" s="19"/>
    </row>
    <row r="1309" spans="1:14" ht="12.75">
      <c r="A1309" s="9"/>
      <c r="B1309" s="9"/>
      <c r="C1309" s="7"/>
      <c r="D1309" s="1"/>
      <c r="E1309" s="1"/>
      <c r="F1309" s="1"/>
      <c r="G1309" s="1"/>
      <c r="H1309" s="1"/>
      <c r="L1309" s="1"/>
      <c r="M1309" s="1"/>
      <c r="N1309" s="19"/>
    </row>
    <row r="1310" spans="1:14" ht="12.75">
      <c r="A1310" s="9"/>
      <c r="B1310" s="9"/>
      <c r="C1310" s="7"/>
      <c r="D1310" s="1"/>
      <c r="E1310" s="1"/>
      <c r="F1310" s="1"/>
      <c r="G1310" s="1"/>
      <c r="H1310" s="1"/>
      <c r="L1310" s="1"/>
      <c r="M1310" s="1"/>
      <c r="N1310" s="19"/>
    </row>
    <row r="1311" spans="1:14" ht="12.75">
      <c r="A1311" s="9"/>
      <c r="B1311" s="9"/>
      <c r="C1311" s="7"/>
      <c r="D1311" s="1"/>
      <c r="E1311" s="1"/>
      <c r="F1311" s="1"/>
      <c r="G1311" s="1"/>
      <c r="H1311" s="1"/>
      <c r="L1311" s="1"/>
      <c r="M1311" s="1"/>
      <c r="N1311" s="19"/>
    </row>
    <row r="1312" spans="1:14" ht="12.75">
      <c r="A1312" s="9"/>
      <c r="B1312" s="9"/>
      <c r="C1312" s="7"/>
      <c r="D1312" s="1"/>
      <c r="E1312" s="1"/>
      <c r="F1312" s="1"/>
      <c r="G1312" s="1"/>
      <c r="H1312" s="1"/>
      <c r="L1312" s="1"/>
      <c r="M1312" s="1"/>
      <c r="N1312" s="19"/>
    </row>
    <row r="1313" spans="1:14" ht="12.75">
      <c r="A1313" s="9"/>
      <c r="B1313" s="9"/>
      <c r="C1313" s="7"/>
      <c r="D1313" s="1"/>
      <c r="E1313" s="1"/>
      <c r="F1313" s="1"/>
      <c r="G1313" s="1"/>
      <c r="H1313" s="1"/>
      <c r="L1313" s="1"/>
      <c r="M1313" s="1"/>
      <c r="N1313" s="19"/>
    </row>
    <row r="1314" spans="1:14" ht="12.75">
      <c r="A1314" s="9"/>
      <c r="B1314" s="9"/>
      <c r="C1314" s="7"/>
      <c r="D1314" s="1"/>
      <c r="E1314" s="1"/>
      <c r="F1314" s="1"/>
      <c r="G1314" s="1"/>
      <c r="H1314" s="1"/>
      <c r="L1314" s="1"/>
      <c r="M1314" s="1"/>
      <c r="N1314" s="19"/>
    </row>
    <row r="1315" spans="1:14" ht="12.75">
      <c r="A1315" s="9"/>
      <c r="B1315" s="9"/>
      <c r="C1315" s="7"/>
      <c r="D1315" s="1"/>
      <c r="E1315" s="1"/>
      <c r="F1315" s="1"/>
      <c r="G1315" s="1"/>
      <c r="H1315" s="1"/>
      <c r="L1315" s="1"/>
      <c r="M1315" s="1"/>
      <c r="N1315" s="19"/>
    </row>
    <row r="1316" spans="1:14" ht="12.75">
      <c r="A1316" s="9"/>
      <c r="B1316" s="9"/>
      <c r="C1316" s="7"/>
      <c r="D1316" s="1"/>
      <c r="E1316" s="1"/>
      <c r="F1316" s="1"/>
      <c r="G1316" s="1"/>
      <c r="H1316" s="1"/>
      <c r="L1316" s="1"/>
      <c r="M1316" s="1"/>
      <c r="N1316" s="19"/>
    </row>
    <row r="1317" spans="1:14" ht="12.75">
      <c r="A1317" s="9"/>
      <c r="B1317" s="9"/>
      <c r="C1317" s="7"/>
      <c r="D1317" s="1"/>
      <c r="E1317" s="1"/>
      <c r="F1317" s="1"/>
      <c r="G1317" s="1"/>
      <c r="H1317" s="1"/>
      <c r="L1317" s="1"/>
      <c r="M1317" s="1"/>
      <c r="N1317" s="19"/>
    </row>
    <row r="1318" spans="1:14" ht="12.75">
      <c r="A1318" s="9"/>
      <c r="B1318" s="9"/>
      <c r="C1318" s="7"/>
      <c r="D1318" s="1"/>
      <c r="E1318" s="1"/>
      <c r="F1318" s="1"/>
      <c r="G1318" s="1"/>
      <c r="H1318" s="1"/>
      <c r="L1318" s="1"/>
      <c r="M1318" s="1"/>
      <c r="N1318" s="19"/>
    </row>
    <row r="1319" spans="1:14" ht="12.75">
      <c r="A1319" s="9"/>
      <c r="B1319" s="9"/>
      <c r="C1319" s="7"/>
      <c r="D1319" s="1"/>
      <c r="E1319" s="1"/>
      <c r="F1319" s="1"/>
      <c r="G1319" s="1"/>
      <c r="H1319" s="1"/>
      <c r="L1319" s="1"/>
      <c r="M1319" s="1"/>
      <c r="N1319" s="19"/>
    </row>
    <row r="1320" spans="1:14" ht="12.75">
      <c r="A1320" s="9"/>
      <c r="B1320" s="9"/>
      <c r="C1320" s="7"/>
      <c r="D1320" s="1"/>
      <c r="E1320" s="1"/>
      <c r="F1320" s="1"/>
      <c r="G1320" s="1"/>
      <c r="H1320" s="1"/>
      <c r="L1320" s="1"/>
      <c r="M1320" s="1"/>
      <c r="N1320" s="19"/>
    </row>
    <row r="1321" spans="1:14" ht="12.75">
      <c r="A1321" s="9"/>
      <c r="B1321" s="9"/>
      <c r="C1321" s="7"/>
      <c r="D1321" s="1"/>
      <c r="E1321" s="1"/>
      <c r="F1321" s="1"/>
      <c r="G1321" s="1"/>
      <c r="H1321" s="1"/>
      <c r="L1321" s="1"/>
      <c r="M1321" s="1"/>
      <c r="N1321" s="19"/>
    </row>
    <row r="1322" spans="1:14" ht="12.75">
      <c r="A1322" s="9"/>
      <c r="B1322" s="9"/>
      <c r="C1322" s="7"/>
      <c r="D1322" s="1"/>
      <c r="E1322" s="1"/>
      <c r="F1322" s="1"/>
      <c r="G1322" s="1"/>
      <c r="H1322" s="1"/>
      <c r="L1322" s="1"/>
      <c r="M1322" s="1"/>
      <c r="N1322" s="19"/>
    </row>
    <row r="1323" spans="1:14" ht="12.75">
      <c r="A1323" s="9"/>
      <c r="B1323" s="9"/>
      <c r="C1323" s="7"/>
      <c r="D1323" s="1"/>
      <c r="E1323" s="1"/>
      <c r="F1323" s="1"/>
      <c r="G1323" s="1"/>
      <c r="H1323" s="1"/>
      <c r="L1323" s="1"/>
      <c r="M1323" s="1"/>
      <c r="N1323" s="19"/>
    </row>
    <row r="1324" spans="1:14" ht="12.75">
      <c r="A1324" s="9"/>
      <c r="B1324" s="9"/>
      <c r="C1324" s="7"/>
      <c r="D1324" s="1"/>
      <c r="E1324" s="1"/>
      <c r="F1324" s="1"/>
      <c r="G1324" s="1"/>
      <c r="H1324" s="1"/>
      <c r="L1324" s="1"/>
      <c r="M1324" s="1"/>
      <c r="N1324" s="19"/>
    </row>
    <row r="1325" spans="1:14" ht="12.75">
      <c r="A1325" s="9"/>
      <c r="B1325" s="9"/>
      <c r="C1325" s="7"/>
      <c r="D1325" s="1"/>
      <c r="E1325" s="1"/>
      <c r="F1325" s="1"/>
      <c r="G1325" s="1"/>
      <c r="H1325" s="1"/>
      <c r="L1325" s="1"/>
      <c r="M1325" s="1"/>
      <c r="N1325" s="19"/>
    </row>
    <row r="1326" spans="1:14" ht="12.75">
      <c r="A1326" s="9"/>
      <c r="B1326" s="9"/>
      <c r="C1326" s="7"/>
      <c r="D1326" s="1"/>
      <c r="E1326" s="1"/>
      <c r="F1326" s="1"/>
      <c r="G1326" s="1"/>
      <c r="H1326" s="1"/>
      <c r="L1326" s="1"/>
      <c r="M1326" s="1"/>
      <c r="N1326" s="19"/>
    </row>
    <row r="1327" spans="1:14" ht="12.75">
      <c r="A1327" s="9"/>
      <c r="B1327" s="9"/>
      <c r="C1327" s="7"/>
      <c r="D1327" s="1"/>
      <c r="E1327" s="1"/>
      <c r="F1327" s="1"/>
      <c r="G1327" s="1"/>
      <c r="H1327" s="1"/>
      <c r="L1327" s="1"/>
      <c r="M1327" s="1"/>
      <c r="N1327" s="19"/>
    </row>
    <row r="1328" spans="1:14" ht="12.75">
      <c r="A1328" s="9"/>
      <c r="B1328" s="9"/>
      <c r="C1328" s="7"/>
      <c r="D1328" s="1"/>
      <c r="E1328" s="1"/>
      <c r="F1328" s="1"/>
      <c r="G1328" s="1"/>
      <c r="H1328" s="1"/>
      <c r="L1328" s="1"/>
      <c r="M1328" s="1"/>
      <c r="N1328" s="19"/>
    </row>
    <row r="1329" spans="1:14" ht="12.75">
      <c r="A1329" s="9"/>
      <c r="B1329" s="9"/>
      <c r="C1329" s="7"/>
      <c r="D1329" s="1"/>
      <c r="E1329" s="1"/>
      <c r="F1329" s="1"/>
      <c r="G1329" s="1"/>
      <c r="H1329" s="1"/>
      <c r="L1329" s="1"/>
      <c r="M1329" s="1"/>
      <c r="N1329" s="19"/>
    </row>
    <row r="1330" spans="1:14" ht="12.75">
      <c r="A1330" s="9"/>
      <c r="B1330" s="9"/>
      <c r="C1330" s="7"/>
      <c r="D1330" s="1"/>
      <c r="E1330" s="1"/>
      <c r="F1330" s="1"/>
      <c r="G1330" s="1"/>
      <c r="H1330" s="1"/>
      <c r="L1330" s="1"/>
      <c r="M1330" s="1"/>
      <c r="N1330" s="19"/>
    </row>
    <row r="1331" spans="1:14" ht="12.75">
      <c r="A1331" s="9"/>
      <c r="B1331" s="9"/>
      <c r="C1331" s="7"/>
      <c r="D1331" s="1"/>
      <c r="E1331" s="1"/>
      <c r="F1331" s="1"/>
      <c r="G1331" s="1"/>
      <c r="H1331" s="1"/>
      <c r="L1331" s="1"/>
      <c r="M1331" s="1"/>
      <c r="N1331" s="19"/>
    </row>
    <row r="1332" spans="1:14" ht="12.75">
      <c r="A1332" s="9"/>
      <c r="B1332" s="9"/>
      <c r="C1332" s="7"/>
      <c r="D1332" s="1"/>
      <c r="E1332" s="1"/>
      <c r="F1332" s="1"/>
      <c r="G1332" s="1"/>
      <c r="H1332" s="1"/>
      <c r="L1332" s="1"/>
      <c r="M1332" s="1"/>
      <c r="N1332" s="19"/>
    </row>
    <row r="1333" spans="1:14" ht="12.75">
      <c r="A1333" s="9"/>
      <c r="B1333" s="9"/>
      <c r="C1333" s="7"/>
      <c r="D1333" s="1"/>
      <c r="E1333" s="1"/>
      <c r="F1333" s="1"/>
      <c r="G1333" s="1"/>
      <c r="H1333" s="1"/>
      <c r="L1333" s="1"/>
      <c r="M1333" s="1"/>
      <c r="N1333" s="19"/>
    </row>
    <row r="1334" spans="1:14" ht="12.75">
      <c r="A1334" s="9"/>
      <c r="B1334" s="9"/>
      <c r="C1334" s="7"/>
      <c r="D1334" s="1"/>
      <c r="E1334" s="1"/>
      <c r="F1334" s="1"/>
      <c r="G1334" s="1"/>
      <c r="H1334" s="1"/>
      <c r="L1334" s="1"/>
      <c r="M1334" s="1"/>
      <c r="N1334" s="19"/>
    </row>
    <row r="1335" spans="1:14" ht="12.75">
      <c r="A1335" s="9"/>
      <c r="B1335" s="9"/>
      <c r="C1335" s="7"/>
      <c r="D1335" s="1"/>
      <c r="E1335" s="1"/>
      <c r="F1335" s="1"/>
      <c r="G1335" s="1"/>
      <c r="H1335" s="1"/>
      <c r="L1335" s="1"/>
      <c r="M1335" s="1"/>
      <c r="N1335" s="19"/>
    </row>
    <row r="1336" spans="1:14" ht="12.75">
      <c r="A1336" s="9"/>
      <c r="B1336" s="9"/>
      <c r="C1336" s="7"/>
      <c r="D1336" s="1"/>
      <c r="E1336" s="1"/>
      <c r="F1336" s="1"/>
      <c r="G1336" s="1"/>
      <c r="H1336" s="1"/>
      <c r="L1336" s="1"/>
      <c r="M1336" s="1"/>
      <c r="N1336" s="19"/>
    </row>
    <row r="1337" spans="1:14" ht="12.75">
      <c r="A1337" s="9"/>
      <c r="B1337" s="9"/>
      <c r="C1337" s="7"/>
      <c r="D1337" s="1"/>
      <c r="E1337" s="1"/>
      <c r="F1337" s="1"/>
      <c r="G1337" s="1"/>
      <c r="H1337" s="1"/>
      <c r="L1337" s="1"/>
      <c r="M1337" s="1"/>
      <c r="N1337" s="19"/>
    </row>
    <row r="1338" spans="1:14" ht="12.75">
      <c r="A1338" s="9"/>
      <c r="B1338" s="9"/>
      <c r="C1338" s="7"/>
      <c r="D1338" s="1"/>
      <c r="E1338" s="1"/>
      <c r="F1338" s="1"/>
      <c r="G1338" s="1"/>
      <c r="H1338" s="1"/>
      <c r="L1338" s="1"/>
      <c r="M1338" s="1"/>
      <c r="N1338" s="19"/>
    </row>
    <row r="1339" spans="1:14" ht="12.75">
      <c r="A1339" s="9"/>
      <c r="B1339" s="9"/>
      <c r="C1339" s="7"/>
      <c r="D1339" s="1"/>
      <c r="E1339" s="1"/>
      <c r="F1339" s="1"/>
      <c r="G1339" s="1"/>
      <c r="H1339" s="1"/>
      <c r="L1339" s="1"/>
      <c r="M1339" s="1"/>
      <c r="N1339" s="19"/>
    </row>
    <row r="1340" spans="1:14" ht="12.75">
      <c r="A1340" s="9"/>
      <c r="B1340" s="9"/>
      <c r="C1340" s="7"/>
      <c r="D1340" s="1"/>
      <c r="E1340" s="1"/>
      <c r="F1340" s="1"/>
      <c r="G1340" s="1"/>
      <c r="H1340" s="1"/>
      <c r="L1340" s="1"/>
      <c r="M1340" s="1"/>
      <c r="N1340" s="19"/>
    </row>
    <row r="1341" spans="1:14" ht="12.75">
      <c r="A1341" s="9"/>
      <c r="B1341" s="9"/>
      <c r="C1341" s="7"/>
      <c r="D1341" s="1"/>
      <c r="E1341" s="1"/>
      <c r="F1341" s="1"/>
      <c r="G1341" s="1"/>
      <c r="H1341" s="1"/>
      <c r="L1341" s="1"/>
      <c r="M1341" s="1"/>
      <c r="N1341" s="19"/>
    </row>
    <row r="1342" spans="1:14" ht="12.75">
      <c r="A1342" s="9"/>
      <c r="B1342" s="9"/>
      <c r="C1342" s="7"/>
      <c r="D1342" s="1"/>
      <c r="E1342" s="1"/>
      <c r="F1342" s="1"/>
      <c r="G1342" s="1"/>
      <c r="H1342" s="1"/>
      <c r="L1342" s="1"/>
      <c r="M1342" s="1"/>
      <c r="N1342" s="19"/>
    </row>
    <row r="1343" spans="1:14" ht="12.75">
      <c r="A1343" s="9"/>
      <c r="B1343" s="9"/>
      <c r="C1343" s="7"/>
      <c r="D1343" s="1"/>
      <c r="E1343" s="1"/>
      <c r="F1343" s="1"/>
      <c r="G1343" s="1"/>
      <c r="H1343" s="1"/>
      <c r="L1343" s="1"/>
      <c r="M1343" s="1"/>
      <c r="N1343" s="19"/>
    </row>
    <row r="1344" spans="1:14" ht="12.75">
      <c r="A1344" s="9"/>
      <c r="B1344" s="9"/>
      <c r="C1344" s="7"/>
      <c r="D1344" s="1"/>
      <c r="E1344" s="1"/>
      <c r="F1344" s="1"/>
      <c r="G1344" s="1"/>
      <c r="H1344" s="1"/>
      <c r="L1344" s="1"/>
      <c r="M1344" s="1"/>
      <c r="N1344" s="19"/>
    </row>
    <row r="1345" spans="1:14" ht="12.75">
      <c r="A1345" s="9"/>
      <c r="B1345" s="9"/>
      <c r="C1345" s="7"/>
      <c r="D1345" s="1"/>
      <c r="E1345" s="1"/>
      <c r="F1345" s="1"/>
      <c r="G1345" s="1"/>
      <c r="H1345" s="1"/>
      <c r="L1345" s="1"/>
      <c r="M1345" s="1"/>
      <c r="N1345" s="19"/>
    </row>
    <row r="1346" spans="1:14" ht="12.75">
      <c r="A1346" s="9"/>
      <c r="B1346" s="9"/>
      <c r="C1346" s="7"/>
      <c r="D1346" s="1"/>
      <c r="E1346" s="1"/>
      <c r="F1346" s="1"/>
      <c r="G1346" s="1"/>
      <c r="H1346" s="1"/>
      <c r="L1346" s="1"/>
      <c r="M1346" s="1"/>
      <c r="N1346" s="19"/>
    </row>
    <row r="1347" spans="1:14" ht="12.75">
      <c r="A1347" s="9"/>
      <c r="B1347" s="9"/>
      <c r="C1347" s="7"/>
      <c r="D1347" s="1"/>
      <c r="E1347" s="1"/>
      <c r="F1347" s="1"/>
      <c r="G1347" s="1"/>
      <c r="H1347" s="1"/>
      <c r="L1347" s="1"/>
      <c r="M1347" s="1"/>
      <c r="N1347" s="19"/>
    </row>
    <row r="1348" spans="1:14" ht="12.75">
      <c r="A1348" s="9"/>
      <c r="B1348" s="9"/>
      <c r="C1348" s="7"/>
      <c r="D1348" s="1"/>
      <c r="E1348" s="1"/>
      <c r="F1348" s="1"/>
      <c r="G1348" s="1"/>
      <c r="H1348" s="1"/>
      <c r="L1348" s="1"/>
      <c r="M1348" s="1"/>
      <c r="N1348" s="19"/>
    </row>
    <row r="1349" spans="1:14" ht="12.75">
      <c r="A1349" s="9"/>
      <c r="B1349" s="9"/>
      <c r="C1349" s="7"/>
      <c r="D1349" s="1"/>
      <c r="E1349" s="1"/>
      <c r="F1349" s="1"/>
      <c r="G1349" s="1"/>
      <c r="H1349" s="1"/>
      <c r="L1349" s="1"/>
      <c r="M1349" s="1"/>
      <c r="N1349" s="19"/>
    </row>
    <row r="1350" spans="1:14" ht="12.75">
      <c r="A1350" s="9"/>
      <c r="B1350" s="9"/>
      <c r="C1350" s="7"/>
      <c r="D1350" s="1"/>
      <c r="E1350" s="1"/>
      <c r="F1350" s="1"/>
      <c r="G1350" s="1"/>
      <c r="H1350" s="1"/>
      <c r="L1350" s="1"/>
      <c r="M1350" s="1"/>
      <c r="N1350" s="19"/>
    </row>
    <row r="1351" spans="1:14" ht="12.75">
      <c r="A1351" s="9"/>
      <c r="B1351" s="9"/>
      <c r="C1351" s="7"/>
      <c r="D1351" s="1"/>
      <c r="E1351" s="1"/>
      <c r="F1351" s="1"/>
      <c r="G1351" s="1"/>
      <c r="H1351" s="1"/>
      <c r="L1351" s="1"/>
      <c r="M1351" s="1"/>
      <c r="N1351" s="19"/>
    </row>
    <row r="1352" spans="1:14" ht="12.75">
      <c r="A1352" s="9"/>
      <c r="B1352" s="9"/>
      <c r="C1352" s="7"/>
      <c r="D1352" s="1"/>
      <c r="E1352" s="1"/>
      <c r="F1352" s="1"/>
      <c r="G1352" s="1"/>
      <c r="H1352" s="1"/>
      <c r="L1352" s="1"/>
      <c r="M1352" s="1"/>
      <c r="N1352" s="19"/>
    </row>
    <row r="1353" spans="1:14" ht="12.75">
      <c r="A1353" s="9"/>
      <c r="B1353" s="9"/>
      <c r="C1353" s="7"/>
      <c r="D1353" s="1"/>
      <c r="E1353" s="1"/>
      <c r="F1353" s="1"/>
      <c r="G1353" s="1"/>
      <c r="H1353" s="1"/>
      <c r="L1353" s="1"/>
      <c r="M1353" s="1"/>
      <c r="N1353" s="19"/>
    </row>
    <row r="1354" spans="1:14" ht="12.75">
      <c r="A1354" s="9"/>
      <c r="B1354" s="9"/>
      <c r="C1354" s="7"/>
      <c r="D1354" s="1"/>
      <c r="E1354" s="1"/>
      <c r="F1354" s="1"/>
      <c r="G1354" s="1"/>
      <c r="H1354" s="1"/>
      <c r="L1354" s="1"/>
      <c r="M1354" s="1"/>
      <c r="N1354" s="19"/>
    </row>
    <row r="1355" spans="1:14" ht="12.75">
      <c r="A1355" s="9"/>
      <c r="B1355" s="9"/>
      <c r="C1355" s="7"/>
      <c r="D1355" s="1"/>
      <c r="E1355" s="1"/>
      <c r="F1355" s="1"/>
      <c r="G1355" s="1"/>
      <c r="H1355" s="1"/>
      <c r="L1355" s="1"/>
      <c r="M1355" s="1"/>
      <c r="N1355" s="19"/>
    </row>
    <row r="1356" spans="1:14" ht="12.75">
      <c r="A1356" s="9"/>
      <c r="B1356" s="9"/>
      <c r="C1356" s="7"/>
      <c r="D1356" s="1"/>
      <c r="E1356" s="1"/>
      <c r="F1356" s="1"/>
      <c r="G1356" s="1"/>
      <c r="H1356" s="1"/>
      <c r="L1356" s="1"/>
      <c r="M1356" s="1"/>
      <c r="N1356" s="19"/>
    </row>
    <row r="1357" spans="1:14" ht="12.75">
      <c r="A1357" s="9"/>
      <c r="B1357" s="9"/>
      <c r="C1357" s="7"/>
      <c r="D1357" s="1"/>
      <c r="E1357" s="1"/>
      <c r="F1357" s="1"/>
      <c r="G1357" s="1"/>
      <c r="H1357" s="1"/>
      <c r="L1357" s="1"/>
      <c r="M1357" s="1"/>
      <c r="N1357" s="19"/>
    </row>
    <row r="1358" spans="1:14" ht="12.75">
      <c r="A1358" s="9"/>
      <c r="B1358" s="9"/>
      <c r="C1358" s="7"/>
      <c r="D1358" s="1"/>
      <c r="E1358" s="1"/>
      <c r="F1358" s="1"/>
      <c r="G1358" s="1"/>
      <c r="H1358" s="1"/>
      <c r="L1358" s="1"/>
      <c r="M1358" s="1"/>
      <c r="N1358" s="19"/>
    </row>
    <row r="1359" spans="1:14" ht="12.75">
      <c r="A1359" s="9"/>
      <c r="B1359" s="9"/>
      <c r="C1359" s="7"/>
      <c r="D1359" s="1"/>
      <c r="E1359" s="1"/>
      <c r="F1359" s="1"/>
      <c r="G1359" s="1"/>
      <c r="H1359" s="1"/>
      <c r="L1359" s="1"/>
      <c r="M1359" s="1"/>
      <c r="N1359" s="19"/>
    </row>
    <row r="1360" spans="1:14" ht="12.75">
      <c r="A1360" s="9"/>
      <c r="B1360" s="9"/>
      <c r="C1360" s="7"/>
      <c r="D1360" s="1"/>
      <c r="E1360" s="1"/>
      <c r="F1360" s="1"/>
      <c r="G1360" s="1"/>
      <c r="H1360" s="1"/>
      <c r="L1360" s="1"/>
      <c r="M1360" s="1"/>
      <c r="N1360" s="19"/>
    </row>
    <row r="1361" spans="1:14" ht="12.75">
      <c r="A1361" s="9"/>
      <c r="B1361" s="9"/>
      <c r="C1361" s="7"/>
      <c r="D1361" s="1"/>
      <c r="E1361" s="1"/>
      <c r="F1361" s="1"/>
      <c r="G1361" s="1"/>
      <c r="H1361" s="1"/>
      <c r="L1361" s="1"/>
      <c r="M1361" s="1"/>
      <c r="N1361" s="19"/>
    </row>
    <row r="1362" spans="1:14" ht="12.75">
      <c r="A1362" s="9"/>
      <c r="B1362" s="9"/>
      <c r="C1362" s="7"/>
      <c r="D1362" s="1"/>
      <c r="E1362" s="1"/>
      <c r="F1362" s="1"/>
      <c r="G1362" s="1"/>
      <c r="H1362" s="1"/>
      <c r="L1362" s="1"/>
      <c r="M1362" s="1"/>
      <c r="N1362" s="19"/>
    </row>
    <row r="1363" spans="1:14" ht="12.75">
      <c r="A1363" s="9"/>
      <c r="B1363" s="9"/>
      <c r="C1363" s="7"/>
      <c r="D1363" s="1"/>
      <c r="E1363" s="1"/>
      <c r="F1363" s="1"/>
      <c r="G1363" s="1"/>
      <c r="H1363" s="1"/>
      <c r="L1363" s="1"/>
      <c r="M1363" s="1"/>
      <c r="N1363" s="19"/>
    </row>
    <row r="1364" spans="1:14" ht="12.75">
      <c r="A1364" s="9"/>
      <c r="B1364" s="9"/>
      <c r="C1364" s="7"/>
      <c r="D1364" s="1"/>
      <c r="E1364" s="1"/>
      <c r="F1364" s="1"/>
      <c r="G1364" s="1"/>
      <c r="H1364" s="1"/>
      <c r="L1364" s="1"/>
      <c r="M1364" s="1"/>
      <c r="N1364" s="19"/>
    </row>
    <row r="1365" spans="1:14" ht="12.75">
      <c r="A1365" s="9"/>
      <c r="B1365" s="9"/>
      <c r="C1365" s="7"/>
      <c r="D1365" s="1"/>
      <c r="E1365" s="1"/>
      <c r="F1365" s="1"/>
      <c r="G1365" s="1"/>
      <c r="H1365" s="1"/>
      <c r="L1365" s="1"/>
      <c r="M1365" s="1"/>
      <c r="N1365" s="19"/>
    </row>
    <row r="1366" spans="1:14" ht="12.75">
      <c r="A1366" s="9"/>
      <c r="B1366" s="9"/>
      <c r="C1366" s="7"/>
      <c r="D1366" s="1"/>
      <c r="E1366" s="1"/>
      <c r="F1366" s="1"/>
      <c r="G1366" s="1"/>
      <c r="H1366" s="1"/>
      <c r="L1366" s="1"/>
      <c r="M1366" s="1"/>
      <c r="N1366" s="19"/>
    </row>
    <row r="1367" spans="1:14" ht="12.75">
      <c r="A1367" s="9"/>
      <c r="B1367" s="9"/>
      <c r="C1367" s="7"/>
      <c r="D1367" s="1"/>
      <c r="E1367" s="1"/>
      <c r="F1367" s="1"/>
      <c r="G1367" s="1"/>
      <c r="H1367" s="1"/>
      <c r="L1367" s="1"/>
      <c r="M1367" s="1"/>
      <c r="N1367" s="19"/>
    </row>
    <row r="1368" spans="1:14" ht="12.75">
      <c r="A1368" s="9"/>
      <c r="B1368" s="9"/>
      <c r="C1368" s="7"/>
      <c r="D1368" s="1"/>
      <c r="E1368" s="1"/>
      <c r="F1368" s="1"/>
      <c r="G1368" s="1"/>
      <c r="H1368" s="1"/>
      <c r="L1368" s="1"/>
      <c r="M1368" s="1"/>
      <c r="N1368" s="19"/>
    </row>
    <row r="1369" spans="1:14" ht="12.75">
      <c r="A1369" s="9"/>
      <c r="B1369" s="9"/>
      <c r="C1369" s="7"/>
      <c r="D1369" s="1"/>
      <c r="E1369" s="1"/>
      <c r="F1369" s="1"/>
      <c r="G1369" s="1"/>
      <c r="H1369" s="1"/>
      <c r="L1369" s="1"/>
      <c r="M1369" s="1"/>
      <c r="N1369" s="19"/>
    </row>
    <row r="1370" spans="1:14" ht="12.75">
      <c r="A1370" s="9"/>
      <c r="B1370" s="9"/>
      <c r="C1370" s="7"/>
      <c r="D1370" s="1"/>
      <c r="E1370" s="1"/>
      <c r="F1370" s="1"/>
      <c r="G1370" s="1"/>
      <c r="H1370" s="1"/>
      <c r="L1370" s="1"/>
      <c r="M1370" s="1"/>
      <c r="N1370" s="19"/>
    </row>
    <row r="1371" spans="1:14" ht="12.75">
      <c r="A1371" s="9"/>
      <c r="B1371" s="9"/>
      <c r="C1371" s="7"/>
      <c r="D1371" s="1"/>
      <c r="E1371" s="1"/>
      <c r="F1371" s="1"/>
      <c r="G1371" s="1"/>
      <c r="H1371" s="1"/>
      <c r="L1371" s="1"/>
      <c r="M1371" s="1"/>
      <c r="N1371" s="19"/>
    </row>
    <row r="1372" spans="1:14" ht="12.75">
      <c r="A1372" s="9"/>
      <c r="B1372" s="9"/>
      <c r="C1372" s="7"/>
      <c r="D1372" s="1"/>
      <c r="E1372" s="1"/>
      <c r="F1372" s="1"/>
      <c r="G1372" s="1"/>
      <c r="H1372" s="1"/>
      <c r="L1372" s="1"/>
      <c r="M1372" s="1"/>
      <c r="N1372" s="19"/>
    </row>
    <row r="1373" spans="1:14" ht="12.75">
      <c r="A1373" s="9"/>
      <c r="B1373" s="9"/>
      <c r="C1373" s="7"/>
      <c r="D1373" s="1"/>
      <c r="E1373" s="1"/>
      <c r="F1373" s="1"/>
      <c r="G1373" s="1"/>
      <c r="H1373" s="1"/>
      <c r="L1373" s="1"/>
      <c r="M1373" s="1"/>
      <c r="N1373" s="19"/>
    </row>
    <row r="1374" spans="1:14" ht="12.75">
      <c r="A1374" s="9"/>
      <c r="B1374" s="9"/>
      <c r="C1374" s="7"/>
      <c r="D1374" s="1"/>
      <c r="E1374" s="1"/>
      <c r="F1374" s="1"/>
      <c r="G1374" s="1"/>
      <c r="H1374" s="1"/>
      <c r="L1374" s="1"/>
      <c r="M1374" s="1"/>
      <c r="N1374" s="19"/>
    </row>
    <row r="1375" spans="1:14" ht="12.75">
      <c r="A1375" s="9"/>
      <c r="B1375" s="9"/>
      <c r="C1375" s="7"/>
      <c r="D1375" s="1"/>
      <c r="E1375" s="1"/>
      <c r="F1375" s="1"/>
      <c r="G1375" s="1"/>
      <c r="H1375" s="1"/>
      <c r="L1375" s="1"/>
      <c r="M1375" s="1"/>
      <c r="N1375" s="19"/>
    </row>
    <row r="1376" spans="1:14" ht="12.75">
      <c r="A1376" s="9"/>
      <c r="B1376" s="9"/>
      <c r="C1376" s="7"/>
      <c r="D1376" s="1"/>
      <c r="E1376" s="1"/>
      <c r="F1376" s="1"/>
      <c r="G1376" s="1"/>
      <c r="H1376" s="1"/>
      <c r="L1376" s="1"/>
      <c r="M1376" s="1"/>
      <c r="N1376" s="19"/>
    </row>
    <row r="1377" spans="1:14" ht="12.75">
      <c r="A1377" s="9"/>
      <c r="B1377" s="9"/>
      <c r="C1377" s="7"/>
      <c r="D1377" s="1"/>
      <c r="E1377" s="1"/>
      <c r="F1377" s="1"/>
      <c r="G1377" s="1"/>
      <c r="H1377" s="1"/>
      <c r="L1377" s="1"/>
      <c r="M1377" s="1"/>
      <c r="N1377" s="19"/>
    </row>
    <row r="1378" spans="1:14" ht="12.75">
      <c r="A1378" s="9"/>
      <c r="B1378" s="9"/>
      <c r="C1378" s="7"/>
      <c r="D1378" s="1"/>
      <c r="E1378" s="1"/>
      <c r="F1378" s="1"/>
      <c r="G1378" s="1"/>
      <c r="H1378" s="1"/>
      <c r="L1378" s="1"/>
      <c r="M1378" s="1"/>
      <c r="N1378" s="19"/>
    </row>
    <row r="1379" spans="1:14" ht="12.75">
      <c r="A1379" s="9"/>
      <c r="B1379" s="9"/>
      <c r="C1379" s="7"/>
      <c r="D1379" s="1"/>
      <c r="E1379" s="1"/>
      <c r="F1379" s="1"/>
      <c r="G1379" s="1"/>
      <c r="H1379" s="1"/>
      <c r="L1379" s="1"/>
      <c r="M1379" s="1"/>
      <c r="N1379" s="19"/>
    </row>
    <row r="1380" spans="1:14" ht="12.75">
      <c r="A1380" s="9"/>
      <c r="B1380" s="9"/>
      <c r="C1380" s="7"/>
      <c r="D1380" s="1"/>
      <c r="E1380" s="1"/>
      <c r="F1380" s="1"/>
      <c r="G1380" s="1"/>
      <c r="H1380" s="1"/>
      <c r="L1380" s="1"/>
      <c r="M1380" s="1"/>
      <c r="N1380" s="19"/>
    </row>
    <row r="1381" spans="1:14" ht="12.75">
      <c r="A1381" s="9"/>
      <c r="B1381" s="9"/>
      <c r="C1381" s="7"/>
      <c r="D1381" s="1"/>
      <c r="E1381" s="1"/>
      <c r="F1381" s="1"/>
      <c r="G1381" s="1"/>
      <c r="H1381" s="1"/>
      <c r="L1381" s="1"/>
      <c r="M1381" s="1"/>
      <c r="N1381" s="19"/>
    </row>
    <row r="1382" spans="1:14" ht="12.75">
      <c r="A1382" s="9"/>
      <c r="B1382" s="9"/>
      <c r="C1382" s="7"/>
      <c r="D1382" s="1"/>
      <c r="E1382" s="1"/>
      <c r="F1382" s="1"/>
      <c r="G1382" s="1"/>
      <c r="H1382" s="1"/>
      <c r="L1382" s="1"/>
      <c r="M1382" s="1"/>
      <c r="N1382" s="19"/>
    </row>
    <row r="1383" spans="1:14" ht="12.75">
      <c r="A1383" s="9"/>
      <c r="B1383" s="9"/>
      <c r="C1383" s="7"/>
      <c r="D1383" s="1"/>
      <c r="E1383" s="1"/>
      <c r="F1383" s="1"/>
      <c r="G1383" s="1"/>
      <c r="H1383" s="1"/>
      <c r="L1383" s="1"/>
      <c r="M1383" s="1"/>
      <c r="N1383" s="19"/>
    </row>
    <row r="1384" spans="1:14" ht="12.75">
      <c r="A1384" s="9"/>
      <c r="B1384" s="9"/>
      <c r="C1384" s="7"/>
      <c r="D1384" s="1"/>
      <c r="E1384" s="1"/>
      <c r="F1384" s="1"/>
      <c r="G1384" s="1"/>
      <c r="H1384" s="1"/>
      <c r="L1384" s="1"/>
      <c r="M1384" s="1"/>
      <c r="N1384" s="19"/>
    </row>
    <row r="1385" spans="1:14" ht="12.75">
      <c r="A1385" s="9"/>
      <c r="B1385" s="9"/>
      <c r="C1385" s="7"/>
      <c r="D1385" s="1"/>
      <c r="E1385" s="1"/>
      <c r="F1385" s="1"/>
      <c r="G1385" s="1"/>
      <c r="H1385" s="1"/>
      <c r="L1385" s="1"/>
      <c r="M1385" s="1"/>
      <c r="N1385" s="19"/>
    </row>
    <row r="1386" spans="1:14" ht="12.75">
      <c r="A1386" s="9"/>
      <c r="B1386" s="9"/>
      <c r="C1386" s="7"/>
      <c r="D1386" s="1"/>
      <c r="E1386" s="1"/>
      <c r="F1386" s="1"/>
      <c r="G1386" s="1"/>
      <c r="H1386" s="1"/>
      <c r="L1386" s="1"/>
      <c r="M1386" s="1"/>
      <c r="N1386" s="19"/>
    </row>
    <row r="1387" spans="1:14" ht="12.75">
      <c r="A1387" s="9"/>
      <c r="B1387" s="9"/>
      <c r="C1387" s="7"/>
      <c r="D1387" s="1"/>
      <c r="E1387" s="1"/>
      <c r="F1387" s="1"/>
      <c r="G1387" s="1"/>
      <c r="H1387" s="1"/>
      <c r="L1387" s="1"/>
      <c r="M1387" s="1"/>
      <c r="N1387" s="19"/>
    </row>
    <row r="1388" spans="1:14" ht="12.75">
      <c r="A1388" s="9"/>
      <c r="B1388" s="9"/>
      <c r="C1388" s="7"/>
      <c r="D1388" s="1"/>
      <c r="E1388" s="1"/>
      <c r="F1388" s="1"/>
      <c r="G1388" s="1"/>
      <c r="H1388" s="1"/>
      <c r="L1388" s="1"/>
      <c r="M1388" s="1"/>
      <c r="N1388" s="19"/>
    </row>
    <row r="1389" spans="1:14" ht="12.75">
      <c r="A1389" s="9"/>
      <c r="B1389" s="9"/>
      <c r="C1389" s="7"/>
      <c r="D1389" s="1"/>
      <c r="E1389" s="1"/>
      <c r="F1389" s="1"/>
      <c r="G1389" s="1"/>
      <c r="H1389" s="1"/>
      <c r="L1389" s="1"/>
      <c r="M1389" s="1"/>
      <c r="N1389" s="19"/>
    </row>
    <row r="1390" spans="1:14" ht="12.75">
      <c r="A1390" s="9"/>
      <c r="B1390" s="9"/>
      <c r="C1390" s="7"/>
      <c r="D1390" s="1"/>
      <c r="E1390" s="1"/>
      <c r="F1390" s="1"/>
      <c r="G1390" s="1"/>
      <c r="H1390" s="1"/>
      <c r="L1390" s="1"/>
      <c r="M1390" s="1"/>
      <c r="N1390" s="19"/>
    </row>
    <row r="1391" spans="1:14" ht="12.75">
      <c r="A1391" s="9"/>
      <c r="B1391" s="9"/>
      <c r="C1391" s="7"/>
      <c r="D1391" s="1"/>
      <c r="E1391" s="1"/>
      <c r="F1391" s="1"/>
      <c r="G1391" s="1"/>
      <c r="H1391" s="1"/>
      <c r="L1391" s="1"/>
      <c r="M1391" s="1"/>
      <c r="N1391" s="19"/>
    </row>
    <row r="1392" spans="1:14" ht="12.75">
      <c r="A1392" s="9"/>
      <c r="B1392" s="9"/>
      <c r="C1392" s="7"/>
      <c r="D1392" s="1"/>
      <c r="E1392" s="1"/>
      <c r="F1392" s="1"/>
      <c r="G1392" s="1"/>
      <c r="H1392" s="1"/>
      <c r="L1392" s="1"/>
      <c r="M1392" s="1"/>
      <c r="N1392" s="19"/>
    </row>
    <row r="1393" spans="1:14" ht="12.75">
      <c r="A1393" s="9"/>
      <c r="B1393" s="9"/>
      <c r="C1393" s="7"/>
      <c r="D1393" s="1"/>
      <c r="E1393" s="1"/>
      <c r="F1393" s="1"/>
      <c r="G1393" s="1"/>
      <c r="H1393" s="1"/>
      <c r="L1393" s="1"/>
      <c r="M1393" s="1"/>
      <c r="N1393" s="19"/>
    </row>
    <row r="1394" spans="1:14" ht="12.75">
      <c r="A1394" s="9"/>
      <c r="B1394" s="9"/>
      <c r="C1394" s="7"/>
      <c r="D1394" s="1"/>
      <c r="E1394" s="1"/>
      <c r="F1394" s="1"/>
      <c r="G1394" s="1"/>
      <c r="H1394" s="1"/>
      <c r="L1394" s="1"/>
      <c r="M1394" s="1"/>
      <c r="N1394" s="19"/>
    </row>
    <row r="1395" spans="1:14" ht="12.75">
      <c r="A1395" s="9"/>
      <c r="B1395" s="9"/>
      <c r="C1395" s="7"/>
      <c r="D1395" s="1"/>
      <c r="E1395" s="1"/>
      <c r="F1395" s="1"/>
      <c r="G1395" s="1"/>
      <c r="H1395" s="1"/>
      <c r="L1395" s="1"/>
      <c r="M1395" s="1"/>
      <c r="N1395" s="19"/>
    </row>
    <row r="1396" spans="1:14" ht="12.75">
      <c r="A1396" s="9"/>
      <c r="B1396" s="9"/>
      <c r="C1396" s="7"/>
      <c r="D1396" s="1"/>
      <c r="E1396" s="1"/>
      <c r="F1396" s="1"/>
      <c r="G1396" s="1"/>
      <c r="H1396" s="1"/>
      <c r="L1396" s="1"/>
      <c r="M1396" s="1"/>
      <c r="N1396" s="19"/>
    </row>
    <row r="1397" spans="1:14" ht="12.75">
      <c r="A1397" s="9"/>
      <c r="B1397" s="9"/>
      <c r="C1397" s="7"/>
      <c r="D1397" s="1"/>
      <c r="E1397" s="1"/>
      <c r="F1397" s="1"/>
      <c r="G1397" s="1"/>
      <c r="H1397" s="1"/>
      <c r="L1397" s="1"/>
      <c r="M1397" s="1"/>
      <c r="N1397" s="19"/>
    </row>
    <row r="1398" spans="1:14" ht="12.75">
      <c r="A1398" s="9"/>
      <c r="B1398" s="9"/>
      <c r="C1398" s="7"/>
      <c r="D1398" s="1"/>
      <c r="E1398" s="1"/>
      <c r="F1398" s="1"/>
      <c r="G1398" s="1"/>
      <c r="H1398" s="1"/>
      <c r="L1398" s="1"/>
      <c r="M1398" s="1"/>
      <c r="N1398" s="19"/>
    </row>
    <row r="1399" spans="1:14" ht="12.75">
      <c r="A1399" s="9"/>
      <c r="B1399" s="9"/>
      <c r="C1399" s="7"/>
      <c r="D1399" s="1"/>
      <c r="E1399" s="1"/>
      <c r="F1399" s="1"/>
      <c r="G1399" s="1"/>
      <c r="H1399" s="1"/>
      <c r="L1399" s="1"/>
      <c r="M1399" s="1"/>
      <c r="N1399" s="19"/>
    </row>
    <row r="1400" spans="1:14" ht="12.75">
      <c r="A1400" s="9"/>
      <c r="B1400" s="9"/>
      <c r="C1400" s="7"/>
      <c r="D1400" s="1"/>
      <c r="E1400" s="1"/>
      <c r="F1400" s="1"/>
      <c r="G1400" s="1"/>
      <c r="H1400" s="1"/>
      <c r="L1400" s="1"/>
      <c r="M1400" s="1"/>
      <c r="N1400" s="19"/>
    </row>
    <row r="1401" spans="1:14" ht="12.75">
      <c r="A1401" s="9"/>
      <c r="B1401" s="9"/>
      <c r="C1401" s="7"/>
      <c r="D1401" s="1"/>
      <c r="E1401" s="1"/>
      <c r="F1401" s="1"/>
      <c r="G1401" s="1"/>
      <c r="H1401" s="1"/>
      <c r="L1401" s="1"/>
      <c r="M1401" s="1"/>
      <c r="N1401" s="19"/>
    </row>
    <row r="1402" spans="1:14" ht="12.75">
      <c r="A1402" s="9"/>
      <c r="B1402" s="9"/>
      <c r="C1402" s="7"/>
      <c r="D1402" s="1"/>
      <c r="E1402" s="1"/>
      <c r="F1402" s="1"/>
      <c r="G1402" s="1"/>
      <c r="H1402" s="1"/>
      <c r="L1402" s="1"/>
      <c r="M1402" s="1"/>
      <c r="N1402" s="19"/>
    </row>
    <row r="1403" spans="1:14" ht="12.75">
      <c r="A1403" s="9"/>
      <c r="B1403" s="9"/>
      <c r="C1403" s="7"/>
      <c r="D1403" s="1"/>
      <c r="E1403" s="1"/>
      <c r="F1403" s="1"/>
      <c r="G1403" s="1"/>
      <c r="H1403" s="1"/>
      <c r="L1403" s="1"/>
      <c r="M1403" s="1"/>
      <c r="N1403" s="19"/>
    </row>
    <row r="1404" spans="1:14" ht="12.75">
      <c r="A1404" s="9"/>
      <c r="B1404" s="9"/>
      <c r="C1404" s="7"/>
      <c r="D1404" s="1"/>
      <c r="E1404" s="1"/>
      <c r="F1404" s="1"/>
      <c r="G1404" s="1"/>
      <c r="H1404" s="1"/>
      <c r="L1404" s="1"/>
      <c r="M1404" s="1"/>
      <c r="N1404" s="19"/>
    </row>
    <row r="1405" spans="1:14" ht="12.75">
      <c r="A1405" s="9"/>
      <c r="B1405" s="9"/>
      <c r="C1405" s="7"/>
      <c r="D1405" s="1"/>
      <c r="E1405" s="1"/>
      <c r="F1405" s="1"/>
      <c r="G1405" s="1"/>
      <c r="H1405" s="1"/>
      <c r="L1405" s="1"/>
      <c r="M1405" s="1"/>
      <c r="N1405" s="19"/>
    </row>
    <row r="1406" spans="1:14" ht="12.75">
      <c r="A1406" s="9"/>
      <c r="B1406" s="9"/>
      <c r="C1406" s="7"/>
      <c r="D1406" s="1"/>
      <c r="E1406" s="1"/>
      <c r="F1406" s="1"/>
      <c r="G1406" s="1"/>
      <c r="H1406" s="1"/>
      <c r="L1406" s="1"/>
      <c r="M1406" s="1"/>
      <c r="N1406" s="19"/>
    </row>
    <row r="1407" spans="1:14" ht="12.75">
      <c r="A1407" s="9"/>
      <c r="B1407" s="9"/>
      <c r="C1407" s="7"/>
      <c r="D1407" s="1"/>
      <c r="E1407" s="1"/>
      <c r="F1407" s="1"/>
      <c r="G1407" s="1"/>
      <c r="H1407" s="1"/>
      <c r="L1407" s="1"/>
      <c r="M1407" s="1"/>
      <c r="N1407" s="19"/>
    </row>
    <row r="1408" spans="1:14" ht="12.75">
      <c r="A1408" s="9"/>
      <c r="B1408" s="9"/>
      <c r="C1408" s="7"/>
      <c r="D1408" s="1"/>
      <c r="E1408" s="1"/>
      <c r="F1408" s="1"/>
      <c r="G1408" s="1"/>
      <c r="H1408" s="1"/>
      <c r="L1408" s="1"/>
      <c r="M1408" s="1"/>
      <c r="N1408" s="19"/>
    </row>
    <row r="1409" spans="1:14" ht="12.75">
      <c r="A1409" s="9"/>
      <c r="B1409" s="9"/>
      <c r="C1409" s="7"/>
      <c r="D1409" s="1"/>
      <c r="E1409" s="1"/>
      <c r="F1409" s="1"/>
      <c r="G1409" s="1"/>
      <c r="H1409" s="1"/>
      <c r="L1409" s="1"/>
      <c r="M1409" s="1"/>
      <c r="N1409" s="19"/>
    </row>
    <row r="1410" spans="1:14" ht="12.75">
      <c r="A1410" s="9"/>
      <c r="B1410" s="9"/>
      <c r="C1410" s="7"/>
      <c r="D1410" s="1"/>
      <c r="E1410" s="1"/>
      <c r="F1410" s="1"/>
      <c r="G1410" s="1"/>
      <c r="H1410" s="1"/>
      <c r="L1410" s="1"/>
      <c r="M1410" s="1"/>
      <c r="N1410" s="19"/>
    </row>
    <row r="1411" spans="1:14" ht="12.75">
      <c r="A1411" s="9"/>
      <c r="B1411" s="9"/>
      <c r="C1411" s="7"/>
      <c r="D1411" s="1"/>
      <c r="E1411" s="1"/>
      <c r="F1411" s="1"/>
      <c r="G1411" s="1"/>
      <c r="H1411" s="1"/>
      <c r="L1411" s="1"/>
      <c r="M1411" s="1"/>
      <c r="N1411" s="19"/>
    </row>
    <row r="1412" spans="1:14" ht="12.75">
      <c r="A1412" s="9"/>
      <c r="B1412" s="9"/>
      <c r="C1412" s="7"/>
      <c r="D1412" s="1"/>
      <c r="E1412" s="1"/>
      <c r="F1412" s="1"/>
      <c r="G1412" s="1"/>
      <c r="H1412" s="1"/>
      <c r="L1412" s="1"/>
      <c r="M1412" s="1"/>
      <c r="N1412" s="19"/>
    </row>
    <row r="1413" spans="1:14" ht="12.75">
      <c r="A1413" s="9"/>
      <c r="B1413" s="9"/>
      <c r="C1413" s="7"/>
      <c r="D1413" s="1"/>
      <c r="E1413" s="1"/>
      <c r="F1413" s="1"/>
      <c r="G1413" s="1"/>
      <c r="H1413" s="1"/>
      <c r="L1413" s="1"/>
      <c r="M1413" s="1"/>
      <c r="N1413" s="19"/>
    </row>
    <row r="1414" spans="1:14" ht="12.75">
      <c r="A1414" s="9"/>
      <c r="B1414" s="9"/>
      <c r="C1414" s="7"/>
      <c r="D1414" s="1"/>
      <c r="E1414" s="1"/>
      <c r="F1414" s="1"/>
      <c r="G1414" s="1"/>
      <c r="H1414" s="1"/>
      <c r="L1414" s="1"/>
      <c r="M1414" s="1"/>
      <c r="N1414" s="19"/>
    </row>
    <row r="1415" spans="1:14" ht="12.75">
      <c r="A1415" s="9"/>
      <c r="B1415" s="9"/>
      <c r="C1415" s="7"/>
      <c r="D1415" s="1"/>
      <c r="E1415" s="1"/>
      <c r="F1415" s="1"/>
      <c r="G1415" s="1"/>
      <c r="H1415" s="1"/>
      <c r="L1415" s="1"/>
      <c r="M1415" s="1"/>
      <c r="N1415" s="19"/>
    </row>
    <row r="1416" spans="1:14" ht="12.75">
      <c r="A1416" s="9"/>
      <c r="B1416" s="9"/>
      <c r="C1416" s="7"/>
      <c r="D1416" s="1"/>
      <c r="E1416" s="1"/>
      <c r="F1416" s="1"/>
      <c r="G1416" s="1"/>
      <c r="H1416" s="1"/>
      <c r="L1416" s="1"/>
      <c r="M1416" s="1"/>
      <c r="N1416" s="19"/>
    </row>
    <row r="1417" spans="1:14" ht="12.75">
      <c r="A1417" s="9"/>
      <c r="B1417" s="9"/>
      <c r="C1417" s="7"/>
      <c r="D1417" s="1"/>
      <c r="E1417" s="1"/>
      <c r="F1417" s="1"/>
      <c r="G1417" s="1"/>
      <c r="H1417" s="1"/>
      <c r="L1417" s="1"/>
      <c r="M1417" s="1"/>
      <c r="N1417" s="19"/>
    </row>
    <row r="1418" spans="1:14" ht="12.75">
      <c r="A1418" s="9"/>
      <c r="B1418" s="9"/>
      <c r="C1418" s="7"/>
      <c r="D1418" s="1"/>
      <c r="E1418" s="1"/>
      <c r="F1418" s="1"/>
      <c r="G1418" s="1"/>
      <c r="H1418" s="1"/>
      <c r="L1418" s="1"/>
      <c r="M1418" s="1"/>
      <c r="N1418" s="19"/>
    </row>
    <row r="1419" spans="1:14" ht="12.75">
      <c r="A1419" s="9"/>
      <c r="B1419" s="9"/>
      <c r="C1419" s="7"/>
      <c r="D1419" s="1"/>
      <c r="E1419" s="1"/>
      <c r="F1419" s="1"/>
      <c r="G1419" s="1"/>
      <c r="H1419" s="1"/>
      <c r="L1419" s="1"/>
      <c r="M1419" s="1"/>
      <c r="N1419" s="19"/>
    </row>
    <row r="1420" spans="1:14" ht="12.75">
      <c r="A1420" s="9"/>
      <c r="B1420" s="9"/>
      <c r="C1420" s="7"/>
      <c r="D1420" s="1"/>
      <c r="E1420" s="1"/>
      <c r="F1420" s="1"/>
      <c r="G1420" s="1"/>
      <c r="H1420" s="1"/>
      <c r="L1420" s="1"/>
      <c r="M1420" s="1"/>
      <c r="N1420" s="19"/>
    </row>
    <row r="1421" spans="1:14" ht="12.75">
      <c r="A1421" s="9"/>
      <c r="B1421" s="9"/>
      <c r="C1421" s="7"/>
      <c r="D1421" s="1"/>
      <c r="E1421" s="1"/>
      <c r="F1421" s="1"/>
      <c r="G1421" s="1"/>
      <c r="H1421" s="1"/>
      <c r="L1421" s="1"/>
      <c r="M1421" s="1"/>
      <c r="N1421" s="19"/>
    </row>
    <row r="1422" spans="1:14" ht="12.75">
      <c r="A1422" s="9"/>
      <c r="B1422" s="9"/>
      <c r="C1422" s="7"/>
      <c r="D1422" s="1"/>
      <c r="E1422" s="1"/>
      <c r="F1422" s="1"/>
      <c r="G1422" s="1"/>
      <c r="H1422" s="1"/>
      <c r="L1422" s="1"/>
      <c r="M1422" s="1"/>
      <c r="N1422" s="19"/>
    </row>
    <row r="1423" spans="1:14" ht="12.75">
      <c r="A1423" s="9"/>
      <c r="B1423" s="9"/>
      <c r="C1423" s="7"/>
      <c r="D1423" s="1"/>
      <c r="E1423" s="1"/>
      <c r="F1423" s="1"/>
      <c r="G1423" s="1"/>
      <c r="H1423" s="1"/>
      <c r="L1423" s="1"/>
      <c r="M1423" s="1"/>
      <c r="N1423" s="19"/>
    </row>
    <row r="1424" spans="1:14" ht="12.75">
      <c r="A1424" s="9"/>
      <c r="B1424" s="9"/>
      <c r="C1424" s="7"/>
      <c r="D1424" s="1"/>
      <c r="E1424" s="1"/>
      <c r="F1424" s="1"/>
      <c r="G1424" s="1"/>
      <c r="H1424" s="1"/>
      <c r="L1424" s="1"/>
      <c r="M1424" s="1"/>
      <c r="N1424" s="19"/>
    </row>
    <row r="1425" spans="1:14" ht="12.75">
      <c r="A1425" s="9"/>
      <c r="B1425" s="9"/>
      <c r="C1425" s="7"/>
      <c r="D1425" s="1"/>
      <c r="E1425" s="1"/>
      <c r="F1425" s="1"/>
      <c r="G1425" s="1"/>
      <c r="H1425" s="1"/>
      <c r="L1425" s="1"/>
      <c r="M1425" s="1"/>
      <c r="N1425" s="19"/>
    </row>
    <row r="1426" spans="1:14" ht="12.75">
      <c r="A1426" s="9"/>
      <c r="B1426" s="9"/>
      <c r="C1426" s="7"/>
      <c r="D1426" s="1"/>
      <c r="E1426" s="1"/>
      <c r="F1426" s="1"/>
      <c r="G1426" s="1"/>
      <c r="H1426" s="1"/>
      <c r="L1426" s="1"/>
      <c r="M1426" s="1"/>
      <c r="N1426" s="19"/>
    </row>
    <row r="1427" spans="1:14" ht="12.75">
      <c r="A1427" s="9"/>
      <c r="B1427" s="9"/>
      <c r="C1427" s="7"/>
      <c r="D1427" s="1"/>
      <c r="E1427" s="1"/>
      <c r="F1427" s="1"/>
      <c r="G1427" s="1"/>
      <c r="H1427" s="1"/>
      <c r="L1427" s="1"/>
      <c r="M1427" s="1"/>
      <c r="N1427" s="19"/>
    </row>
    <row r="1428" spans="1:14" ht="12.75">
      <c r="A1428" s="9"/>
      <c r="B1428" s="9"/>
      <c r="C1428" s="7"/>
      <c r="D1428" s="1"/>
      <c r="E1428" s="1"/>
      <c r="F1428" s="1"/>
      <c r="G1428" s="1"/>
      <c r="H1428" s="1"/>
      <c r="L1428" s="1"/>
      <c r="M1428" s="1"/>
      <c r="N1428" s="19"/>
    </row>
    <row r="1429" spans="1:14" ht="12.75">
      <c r="A1429" s="9"/>
      <c r="B1429" s="9"/>
      <c r="C1429" s="7"/>
      <c r="D1429" s="1"/>
      <c r="E1429" s="1"/>
      <c r="F1429" s="1"/>
      <c r="G1429" s="1"/>
      <c r="H1429" s="1"/>
      <c r="L1429" s="1"/>
      <c r="M1429" s="1"/>
      <c r="N1429" s="19"/>
    </row>
    <row r="1430" spans="1:14" ht="12.75">
      <c r="A1430" s="9"/>
      <c r="B1430" s="9"/>
      <c r="C1430" s="7"/>
      <c r="D1430" s="1"/>
      <c r="E1430" s="1"/>
      <c r="F1430" s="1"/>
      <c r="G1430" s="1"/>
      <c r="H1430" s="1"/>
      <c r="L1430" s="1"/>
      <c r="M1430" s="1"/>
      <c r="N1430" s="19"/>
    </row>
    <row r="1431" spans="1:14" ht="12.75">
      <c r="A1431" s="9"/>
      <c r="B1431" s="9"/>
      <c r="C1431" s="7"/>
      <c r="D1431" s="1"/>
      <c r="E1431" s="1"/>
      <c r="F1431" s="1"/>
      <c r="G1431" s="1"/>
      <c r="H1431" s="1"/>
      <c r="L1431" s="1"/>
      <c r="M1431" s="1"/>
      <c r="N1431" s="19"/>
    </row>
    <row r="1432" spans="1:14" ht="12.75">
      <c r="A1432" s="9"/>
      <c r="B1432" s="9"/>
      <c r="C1432" s="7"/>
      <c r="D1432" s="1"/>
      <c r="E1432" s="1"/>
      <c r="F1432" s="1"/>
      <c r="G1432" s="1"/>
      <c r="H1432" s="1"/>
      <c r="L1432" s="1"/>
      <c r="M1432" s="1"/>
      <c r="N1432" s="19"/>
    </row>
    <row r="1433" spans="1:14" ht="12.75">
      <c r="A1433" s="9"/>
      <c r="B1433" s="9"/>
      <c r="C1433" s="7"/>
      <c r="D1433" s="1"/>
      <c r="E1433" s="1"/>
      <c r="F1433" s="1"/>
      <c r="G1433" s="1"/>
      <c r="H1433" s="1"/>
      <c r="L1433" s="1"/>
      <c r="M1433" s="1"/>
      <c r="N1433" s="19"/>
    </row>
    <row r="1434" spans="1:14" ht="12.75">
      <c r="A1434" s="9"/>
      <c r="B1434" s="9"/>
      <c r="C1434" s="7"/>
      <c r="D1434" s="1"/>
      <c r="E1434" s="1"/>
      <c r="F1434" s="1"/>
      <c r="G1434" s="1"/>
      <c r="H1434" s="1"/>
      <c r="L1434" s="1"/>
      <c r="M1434" s="1"/>
      <c r="N1434" s="19"/>
    </row>
    <row r="1435" spans="1:14" ht="12.75">
      <c r="A1435" s="9"/>
      <c r="B1435" s="9"/>
      <c r="C1435" s="7"/>
      <c r="D1435" s="1"/>
      <c r="E1435" s="1"/>
      <c r="F1435" s="1"/>
      <c r="G1435" s="1"/>
      <c r="H1435" s="1"/>
      <c r="L1435" s="1"/>
      <c r="M1435" s="1"/>
      <c r="N1435" s="19"/>
    </row>
    <row r="1436" spans="1:14" ht="12.75">
      <c r="A1436" s="9"/>
      <c r="B1436" s="9"/>
      <c r="C1436" s="7"/>
      <c r="D1436" s="1"/>
      <c r="E1436" s="1"/>
      <c r="F1436" s="1"/>
      <c r="G1436" s="1"/>
      <c r="H1436" s="1"/>
      <c r="L1436" s="1"/>
      <c r="M1436" s="1"/>
      <c r="N1436" s="19"/>
    </row>
    <row r="1437" spans="1:14" ht="12.75">
      <c r="A1437" s="9"/>
      <c r="B1437" s="9"/>
      <c r="C1437" s="7"/>
      <c r="D1437" s="1"/>
      <c r="E1437" s="1"/>
      <c r="F1437" s="1"/>
      <c r="G1437" s="1"/>
      <c r="H1437" s="1"/>
      <c r="L1437" s="1"/>
      <c r="M1437" s="1"/>
      <c r="N1437" s="19"/>
    </row>
    <row r="1438" spans="1:14" ht="12.75">
      <c r="A1438" s="9"/>
      <c r="B1438" s="9"/>
      <c r="C1438" s="7"/>
      <c r="D1438" s="1"/>
      <c r="E1438" s="1"/>
      <c r="F1438" s="1"/>
      <c r="G1438" s="1"/>
      <c r="H1438" s="1"/>
      <c r="L1438" s="1"/>
      <c r="M1438" s="1"/>
      <c r="N1438" s="19"/>
    </row>
    <row r="1439" spans="1:14" ht="12.75">
      <c r="A1439" s="9"/>
      <c r="B1439" s="9"/>
      <c r="C1439" s="7"/>
      <c r="D1439" s="1"/>
      <c r="E1439" s="1"/>
      <c r="F1439" s="1"/>
      <c r="G1439" s="1"/>
      <c r="H1439" s="1"/>
      <c r="L1439" s="1"/>
      <c r="M1439" s="1"/>
      <c r="N1439" s="19"/>
    </row>
    <row r="1440" spans="1:14" ht="12.75">
      <c r="A1440" s="9"/>
      <c r="B1440" s="9"/>
      <c r="C1440" s="7"/>
      <c r="D1440" s="1"/>
      <c r="E1440" s="1"/>
      <c r="F1440" s="1"/>
      <c r="G1440" s="1"/>
      <c r="H1440" s="1"/>
      <c r="L1440" s="1"/>
      <c r="M1440" s="1"/>
      <c r="N1440" s="19"/>
    </row>
    <row r="1441" spans="1:14" ht="12.75">
      <c r="A1441" s="9"/>
      <c r="B1441" s="9"/>
      <c r="C1441" s="7"/>
      <c r="D1441" s="1"/>
      <c r="E1441" s="1"/>
      <c r="F1441" s="1"/>
      <c r="G1441" s="1"/>
      <c r="H1441" s="1"/>
      <c r="L1441" s="1"/>
      <c r="M1441" s="1"/>
      <c r="N1441" s="19"/>
    </row>
    <row r="1442" spans="1:14" ht="12.75">
      <c r="A1442" s="9"/>
      <c r="B1442" s="9"/>
      <c r="C1442" s="7"/>
      <c r="D1442" s="1"/>
      <c r="E1442" s="1"/>
      <c r="F1442" s="1"/>
      <c r="G1442" s="1"/>
      <c r="H1442" s="1"/>
      <c r="L1442" s="1"/>
      <c r="M1442" s="1"/>
      <c r="N1442" s="19"/>
    </row>
    <row r="1443" spans="1:14" ht="12.75">
      <c r="A1443" s="9"/>
      <c r="B1443" s="9"/>
      <c r="C1443" s="7"/>
      <c r="D1443" s="1"/>
      <c r="E1443" s="1"/>
      <c r="F1443" s="1"/>
      <c r="G1443" s="1"/>
      <c r="H1443" s="1"/>
      <c r="L1443" s="1"/>
      <c r="M1443" s="1"/>
      <c r="N1443" s="19"/>
    </row>
    <row r="1444" spans="1:14" ht="12.75">
      <c r="A1444" s="9"/>
      <c r="B1444" s="9"/>
      <c r="C1444" s="7"/>
      <c r="D1444" s="1"/>
      <c r="E1444" s="1"/>
      <c r="F1444" s="1"/>
      <c r="G1444" s="1"/>
      <c r="H1444" s="1"/>
      <c r="L1444" s="1"/>
      <c r="M1444" s="1"/>
      <c r="N1444" s="19"/>
    </row>
    <row r="1445" spans="1:14" ht="12.75">
      <c r="A1445" s="9"/>
      <c r="B1445" s="9"/>
      <c r="C1445" s="7"/>
      <c r="D1445" s="1"/>
      <c r="E1445" s="1"/>
      <c r="F1445" s="1"/>
      <c r="G1445" s="1"/>
      <c r="H1445" s="1"/>
      <c r="L1445" s="1"/>
      <c r="M1445" s="1"/>
      <c r="N1445" s="19"/>
    </row>
    <row r="1446" spans="1:14" ht="12.75">
      <c r="A1446" s="9"/>
      <c r="B1446" s="9"/>
      <c r="C1446" s="7"/>
      <c r="D1446" s="1"/>
      <c r="E1446" s="1"/>
      <c r="F1446" s="1"/>
      <c r="G1446" s="1"/>
      <c r="H1446" s="1"/>
      <c r="L1446" s="1"/>
      <c r="M1446" s="1"/>
      <c r="N1446" s="19"/>
    </row>
    <row r="1447" spans="1:14" ht="12.75">
      <c r="A1447" s="9"/>
      <c r="B1447" s="9"/>
      <c r="C1447" s="7"/>
      <c r="D1447" s="1"/>
      <c r="E1447" s="1"/>
      <c r="F1447" s="1"/>
      <c r="G1447" s="1"/>
      <c r="H1447" s="1"/>
      <c r="L1447" s="1"/>
      <c r="M1447" s="1"/>
      <c r="N1447" s="19"/>
    </row>
    <row r="1448" spans="1:14" ht="12.75">
      <c r="A1448" s="9"/>
      <c r="B1448" s="9"/>
      <c r="C1448" s="7"/>
      <c r="D1448" s="1"/>
      <c r="E1448" s="1"/>
      <c r="F1448" s="1"/>
      <c r="G1448" s="1"/>
      <c r="H1448" s="1"/>
      <c r="L1448" s="1"/>
      <c r="M1448" s="1"/>
      <c r="N1448" s="19"/>
    </row>
    <row r="1449" spans="1:14" ht="12.75">
      <c r="A1449" s="9"/>
      <c r="B1449" s="9"/>
      <c r="C1449" s="7"/>
      <c r="D1449" s="1"/>
      <c r="E1449" s="1"/>
      <c r="F1449" s="1"/>
      <c r="G1449" s="1"/>
      <c r="H1449" s="1"/>
      <c r="L1449" s="1"/>
      <c r="M1449" s="1"/>
      <c r="N1449" s="19"/>
    </row>
    <row r="1450" spans="1:14" ht="12.75">
      <c r="A1450" s="9"/>
      <c r="B1450" s="9"/>
      <c r="C1450" s="7"/>
      <c r="D1450" s="1"/>
      <c r="E1450" s="1"/>
      <c r="F1450" s="1"/>
      <c r="G1450" s="1"/>
      <c r="H1450" s="1"/>
      <c r="L1450" s="1"/>
      <c r="M1450" s="1"/>
      <c r="N1450" s="19"/>
    </row>
    <row r="1451" spans="1:14" ht="12.75">
      <c r="A1451" s="9"/>
      <c r="B1451" s="9"/>
      <c r="C1451" s="7"/>
      <c r="D1451" s="1"/>
      <c r="E1451" s="1"/>
      <c r="F1451" s="1"/>
      <c r="G1451" s="1"/>
      <c r="H1451" s="1"/>
      <c r="L1451" s="1"/>
      <c r="M1451" s="1"/>
      <c r="N1451" s="19"/>
    </row>
    <row r="1452" spans="1:14" ht="12.75">
      <c r="A1452" s="9"/>
      <c r="B1452" s="9"/>
      <c r="C1452" s="7"/>
      <c r="D1452" s="1"/>
      <c r="E1452" s="1"/>
      <c r="F1452" s="1"/>
      <c r="G1452" s="1"/>
      <c r="H1452" s="1"/>
      <c r="L1452" s="1"/>
      <c r="M1452" s="1"/>
      <c r="N1452" s="19"/>
    </row>
    <row r="1453" spans="1:14" ht="12.75">
      <c r="A1453" s="9"/>
      <c r="B1453" s="9"/>
      <c r="C1453" s="7"/>
      <c r="D1453" s="1"/>
      <c r="E1453" s="1"/>
      <c r="F1453" s="1"/>
      <c r="G1453" s="1"/>
      <c r="H1453" s="1"/>
      <c r="L1453" s="1"/>
      <c r="M1453" s="1"/>
      <c r="N1453" s="19"/>
    </row>
    <row r="1454" spans="1:14" ht="12.75">
      <c r="A1454" s="9"/>
      <c r="B1454" s="9"/>
      <c r="C1454" s="7"/>
      <c r="D1454" s="1"/>
      <c r="E1454" s="1"/>
      <c r="F1454" s="1"/>
      <c r="G1454" s="1"/>
      <c r="H1454" s="1"/>
      <c r="L1454" s="1"/>
      <c r="M1454" s="1"/>
      <c r="N1454" s="19"/>
    </row>
    <row r="1455" spans="1:14" ht="12.75">
      <c r="A1455" s="9"/>
      <c r="B1455" s="9"/>
      <c r="C1455" s="7"/>
      <c r="D1455" s="1"/>
      <c r="E1455" s="1"/>
      <c r="F1455" s="1"/>
      <c r="G1455" s="1"/>
      <c r="H1455" s="1"/>
      <c r="L1455" s="1"/>
      <c r="M1455" s="1"/>
      <c r="N1455" s="19"/>
    </row>
    <row r="1456" spans="1:14" ht="12.75">
      <c r="A1456" s="9"/>
      <c r="B1456" s="9"/>
      <c r="C1456" s="7"/>
      <c r="D1456" s="1"/>
      <c r="E1456" s="1"/>
      <c r="F1456" s="1"/>
      <c r="G1456" s="1"/>
      <c r="H1456" s="1"/>
      <c r="L1456" s="1"/>
      <c r="M1456" s="1"/>
      <c r="N1456" s="19"/>
    </row>
    <row r="1457" spans="1:14" ht="12.75">
      <c r="A1457" s="9"/>
      <c r="B1457" s="9"/>
      <c r="C1457" s="7"/>
      <c r="D1457" s="1"/>
      <c r="E1457" s="1"/>
      <c r="F1457" s="1"/>
      <c r="G1457" s="1"/>
      <c r="H1457" s="1"/>
      <c r="L1457" s="1"/>
      <c r="M1457" s="1"/>
      <c r="N1457" s="19"/>
    </row>
    <row r="1458" spans="1:14" ht="12.75">
      <c r="A1458" s="9"/>
      <c r="B1458" s="9"/>
      <c r="C1458" s="7"/>
      <c r="D1458" s="1"/>
      <c r="E1458" s="1"/>
      <c r="F1458" s="1"/>
      <c r="G1458" s="1"/>
      <c r="H1458" s="1"/>
      <c r="L1458" s="1"/>
      <c r="M1458" s="1"/>
      <c r="N1458" s="19"/>
    </row>
    <row r="1459" spans="1:14" ht="12.75">
      <c r="A1459" s="9"/>
      <c r="B1459" s="9"/>
      <c r="C1459" s="7"/>
      <c r="D1459" s="1"/>
      <c r="E1459" s="1"/>
      <c r="F1459" s="1"/>
      <c r="G1459" s="1"/>
      <c r="H1459" s="1"/>
      <c r="L1459" s="1"/>
      <c r="M1459" s="1"/>
      <c r="N1459" s="19"/>
    </row>
    <row r="1460" spans="1:14" ht="12.75">
      <c r="A1460" s="9"/>
      <c r="B1460" s="9"/>
      <c r="C1460" s="7"/>
      <c r="D1460" s="1"/>
      <c r="E1460" s="1"/>
      <c r="F1460" s="1"/>
      <c r="G1460" s="1"/>
      <c r="H1460" s="1"/>
      <c r="L1460" s="1"/>
      <c r="M1460" s="1"/>
      <c r="N1460" s="19"/>
    </row>
    <row r="1461" spans="1:14" ht="12.75">
      <c r="A1461" s="9"/>
      <c r="B1461" s="9"/>
      <c r="C1461" s="7"/>
      <c r="D1461" s="1"/>
      <c r="E1461" s="1"/>
      <c r="F1461" s="1"/>
      <c r="G1461" s="1"/>
      <c r="H1461" s="1"/>
      <c r="L1461" s="1"/>
      <c r="M1461" s="1"/>
      <c r="N1461" s="19"/>
    </row>
    <row r="1462" spans="1:14" ht="12.75">
      <c r="A1462" s="9"/>
      <c r="B1462" s="9"/>
      <c r="C1462" s="7"/>
      <c r="D1462" s="1"/>
      <c r="E1462" s="1"/>
      <c r="F1462" s="1"/>
      <c r="G1462" s="1"/>
      <c r="H1462" s="1"/>
      <c r="L1462" s="1"/>
      <c r="M1462" s="1"/>
      <c r="N1462" s="19"/>
    </row>
    <row r="1463" spans="1:14" ht="12.75">
      <c r="A1463" s="9"/>
      <c r="B1463" s="9"/>
      <c r="C1463" s="7"/>
      <c r="D1463" s="1"/>
      <c r="E1463" s="1"/>
      <c r="F1463" s="1"/>
      <c r="G1463" s="1"/>
      <c r="H1463" s="1"/>
      <c r="L1463" s="1"/>
      <c r="M1463" s="1"/>
      <c r="N1463" s="19"/>
    </row>
    <row r="1464" spans="1:14" ht="12.75">
      <c r="A1464" s="9"/>
      <c r="B1464" s="9"/>
      <c r="C1464" s="7"/>
      <c r="D1464" s="1"/>
      <c r="E1464" s="1"/>
      <c r="F1464" s="1"/>
      <c r="G1464" s="1"/>
      <c r="H1464" s="1"/>
      <c r="L1464" s="1"/>
      <c r="M1464" s="1"/>
      <c r="N1464" s="19"/>
    </row>
    <row r="1465" spans="1:14" ht="12.75">
      <c r="A1465" s="9"/>
      <c r="B1465" s="9"/>
      <c r="C1465" s="7"/>
      <c r="D1465" s="1"/>
      <c r="E1465" s="1"/>
      <c r="F1465" s="1"/>
      <c r="G1465" s="1"/>
      <c r="H1465" s="1"/>
      <c r="L1465" s="1"/>
      <c r="M1465" s="1"/>
      <c r="N1465" s="19"/>
    </row>
    <row r="1466" spans="1:14" ht="12.75">
      <c r="A1466" s="9"/>
      <c r="B1466" s="9"/>
      <c r="C1466" s="7"/>
      <c r="D1466" s="1"/>
      <c r="E1466" s="1"/>
      <c r="F1466" s="1"/>
      <c r="G1466" s="1"/>
      <c r="H1466" s="1"/>
      <c r="L1466" s="1"/>
      <c r="M1466" s="1"/>
      <c r="N1466" s="19"/>
    </row>
    <row r="1467" spans="1:14" ht="12.75">
      <c r="A1467" s="9"/>
      <c r="B1467" s="9"/>
      <c r="C1467" s="7"/>
      <c r="D1467" s="1"/>
      <c r="E1467" s="1"/>
      <c r="F1467" s="1"/>
      <c r="G1467" s="1"/>
      <c r="H1467" s="1"/>
      <c r="L1467" s="1"/>
      <c r="M1467" s="1"/>
      <c r="N1467" s="19"/>
    </row>
    <row r="1468" spans="1:14" ht="12.75">
      <c r="A1468" s="9"/>
      <c r="B1468" s="9"/>
      <c r="C1468" s="7"/>
      <c r="D1468" s="1"/>
      <c r="E1468" s="1"/>
      <c r="F1468" s="1"/>
      <c r="G1468" s="1"/>
      <c r="H1468" s="1"/>
      <c r="L1468" s="1"/>
      <c r="M1468" s="1"/>
      <c r="N1468" s="19"/>
    </row>
    <row r="1469" spans="1:14" ht="12.75">
      <c r="A1469" s="9"/>
      <c r="B1469" s="9"/>
      <c r="C1469" s="7"/>
      <c r="D1469" s="1"/>
      <c r="E1469" s="1"/>
      <c r="F1469" s="1"/>
      <c r="G1469" s="1"/>
      <c r="H1469" s="1"/>
      <c r="L1469" s="1"/>
      <c r="M1469" s="1"/>
      <c r="N1469" s="19"/>
    </row>
    <row r="1470" spans="1:14" ht="12.75">
      <c r="A1470" s="9"/>
      <c r="B1470" s="9"/>
      <c r="C1470" s="7"/>
      <c r="D1470" s="1"/>
      <c r="E1470" s="1"/>
      <c r="F1470" s="1"/>
      <c r="G1470" s="1"/>
      <c r="H1470" s="1"/>
      <c r="L1470" s="1"/>
      <c r="M1470" s="1"/>
      <c r="N1470" s="19"/>
    </row>
    <row r="1471" spans="1:14" ht="12.75">
      <c r="A1471" s="9"/>
      <c r="B1471" s="9"/>
      <c r="C1471" s="7"/>
      <c r="D1471" s="1"/>
      <c r="E1471" s="1"/>
      <c r="F1471" s="1"/>
      <c r="G1471" s="1"/>
      <c r="H1471" s="1"/>
      <c r="L1471" s="1"/>
      <c r="M1471" s="1"/>
      <c r="N1471" s="19"/>
    </row>
    <row r="1472" spans="1:14" ht="12.75">
      <c r="A1472" s="9"/>
      <c r="B1472" s="9"/>
      <c r="C1472" s="7"/>
      <c r="D1472" s="1"/>
      <c r="E1472" s="1"/>
      <c r="F1472" s="1"/>
      <c r="G1472" s="1"/>
      <c r="H1472" s="1"/>
      <c r="L1472" s="1"/>
      <c r="M1472" s="1"/>
      <c r="N1472" s="19"/>
    </row>
    <row r="1473" spans="1:14" ht="12.75">
      <c r="A1473" s="9"/>
      <c r="B1473" s="9"/>
      <c r="C1473" s="7"/>
      <c r="D1473" s="1"/>
      <c r="E1473" s="1"/>
      <c r="F1473" s="1"/>
      <c r="G1473" s="1"/>
      <c r="H1473" s="1"/>
      <c r="L1473" s="1"/>
      <c r="M1473" s="1"/>
      <c r="N1473" s="19"/>
    </row>
    <row r="1474" spans="1:14" ht="12.75">
      <c r="A1474" s="9"/>
      <c r="B1474" s="9"/>
      <c r="C1474" s="7"/>
      <c r="D1474" s="1"/>
      <c r="E1474" s="1"/>
      <c r="F1474" s="1"/>
      <c r="G1474" s="1"/>
      <c r="H1474" s="1"/>
      <c r="L1474" s="1"/>
      <c r="M1474" s="1"/>
      <c r="N1474" s="19"/>
    </row>
    <row r="1475" spans="1:14" ht="12.75">
      <c r="A1475" s="9"/>
      <c r="B1475" s="9"/>
      <c r="C1475" s="7"/>
      <c r="D1475" s="1"/>
      <c r="E1475" s="1"/>
      <c r="F1475" s="1"/>
      <c r="G1475" s="1"/>
      <c r="H1475" s="1"/>
      <c r="L1475" s="1"/>
      <c r="M1475" s="1"/>
      <c r="N1475" s="19"/>
    </row>
    <row r="1476" spans="1:14" ht="12.75">
      <c r="A1476" s="9"/>
      <c r="B1476" s="9"/>
      <c r="C1476" s="7"/>
      <c r="D1476" s="1"/>
      <c r="E1476" s="1"/>
      <c r="F1476" s="1"/>
      <c r="G1476" s="1"/>
      <c r="H1476" s="1"/>
      <c r="L1476" s="1"/>
      <c r="M1476" s="1"/>
      <c r="N1476" s="19"/>
    </row>
    <row r="1477" spans="1:14" ht="12.75">
      <c r="A1477" s="9"/>
      <c r="B1477" s="9"/>
      <c r="C1477" s="7"/>
      <c r="D1477" s="1"/>
      <c r="E1477" s="1"/>
      <c r="F1477" s="1"/>
      <c r="G1477" s="1"/>
      <c r="H1477" s="1"/>
      <c r="L1477" s="1"/>
      <c r="M1477" s="1"/>
      <c r="N1477" s="19"/>
    </row>
    <row r="1478" spans="1:14" ht="12.75">
      <c r="A1478" s="9"/>
      <c r="B1478" s="9"/>
      <c r="C1478" s="7"/>
      <c r="D1478" s="1"/>
      <c r="E1478" s="1"/>
      <c r="F1478" s="1"/>
      <c r="G1478" s="1"/>
      <c r="H1478" s="1"/>
      <c r="L1478" s="1"/>
      <c r="M1478" s="1"/>
      <c r="N1478" s="19"/>
    </row>
    <row r="1479" spans="1:14" ht="12.75">
      <c r="A1479" s="9"/>
      <c r="B1479" s="9"/>
      <c r="C1479" s="7"/>
      <c r="D1479" s="1"/>
      <c r="E1479" s="1"/>
      <c r="F1479" s="1"/>
      <c r="G1479" s="1"/>
      <c r="H1479" s="1"/>
      <c r="L1479" s="1"/>
      <c r="M1479" s="1"/>
      <c r="N1479" s="19"/>
    </row>
    <row r="1480" spans="1:14" ht="12.75">
      <c r="A1480" s="9"/>
      <c r="B1480" s="9"/>
      <c r="C1480" s="7"/>
      <c r="D1480" s="1"/>
      <c r="E1480" s="1"/>
      <c r="F1480" s="1"/>
      <c r="G1480" s="1"/>
      <c r="H1480" s="1"/>
      <c r="L1480" s="1"/>
      <c r="M1480" s="1"/>
      <c r="N1480" s="19"/>
    </row>
    <row r="1481" spans="1:14" ht="12.75">
      <c r="A1481" s="9"/>
      <c r="B1481" s="9"/>
      <c r="C1481" s="7"/>
      <c r="D1481" s="1"/>
      <c r="E1481" s="1"/>
      <c r="F1481" s="1"/>
      <c r="G1481" s="1"/>
      <c r="H1481" s="1"/>
      <c r="L1481" s="1"/>
      <c r="M1481" s="1"/>
      <c r="N1481" s="19"/>
    </row>
    <row r="1482" spans="1:14" ht="12.75">
      <c r="A1482" s="9"/>
      <c r="B1482" s="9"/>
      <c r="C1482" s="7"/>
      <c r="D1482" s="1"/>
      <c r="E1482" s="1"/>
      <c r="F1482" s="1"/>
      <c r="G1482" s="1"/>
      <c r="H1482" s="1"/>
      <c r="L1482" s="1"/>
      <c r="M1482" s="1"/>
      <c r="N1482" s="19"/>
    </row>
    <row r="1483" spans="1:14" ht="12.75">
      <c r="A1483" s="9"/>
      <c r="B1483" s="9"/>
      <c r="C1483" s="7"/>
      <c r="D1483" s="1"/>
      <c r="E1483" s="1"/>
      <c r="F1483" s="1"/>
      <c r="G1483" s="1"/>
      <c r="H1483" s="1"/>
      <c r="L1483" s="1"/>
      <c r="M1483" s="1"/>
      <c r="N1483" s="19"/>
    </row>
    <row r="1484" spans="1:14" ht="12.75">
      <c r="A1484" s="9"/>
      <c r="B1484" s="9"/>
      <c r="C1484" s="7"/>
      <c r="D1484" s="1"/>
      <c r="E1484" s="1"/>
      <c r="F1484" s="1"/>
      <c r="G1484" s="1"/>
      <c r="H1484" s="1"/>
      <c r="L1484" s="1"/>
      <c r="M1484" s="1"/>
      <c r="N1484" s="19"/>
    </row>
    <row r="1485" spans="1:14" ht="12.75">
      <c r="A1485" s="9"/>
      <c r="B1485" s="9"/>
      <c r="C1485" s="7"/>
      <c r="D1485" s="1"/>
      <c r="E1485" s="1"/>
      <c r="F1485" s="1"/>
      <c r="G1485" s="1"/>
      <c r="H1485" s="1"/>
      <c r="L1485" s="1"/>
      <c r="M1485" s="1"/>
      <c r="N1485" s="19"/>
    </row>
    <row r="1486" spans="1:14" ht="12.75">
      <c r="A1486" s="9"/>
      <c r="B1486" s="9"/>
      <c r="C1486" s="7"/>
      <c r="D1486" s="1"/>
      <c r="E1486" s="1"/>
      <c r="F1486" s="1"/>
      <c r="G1486" s="1"/>
      <c r="H1486" s="1"/>
      <c r="L1486" s="1"/>
      <c r="M1486" s="1"/>
      <c r="N1486" s="19"/>
    </row>
    <row r="1487" spans="1:14" ht="12.75">
      <c r="A1487" s="9"/>
      <c r="B1487" s="9"/>
      <c r="C1487" s="7"/>
      <c r="D1487" s="1"/>
      <c r="E1487" s="1"/>
      <c r="F1487" s="1"/>
      <c r="G1487" s="1"/>
      <c r="H1487" s="1"/>
      <c r="L1487" s="1"/>
      <c r="M1487" s="1"/>
      <c r="N1487" s="19"/>
    </row>
    <row r="1488" spans="1:14" ht="12.75">
      <c r="A1488" s="9"/>
      <c r="B1488" s="9"/>
      <c r="C1488" s="7"/>
      <c r="D1488" s="1"/>
      <c r="E1488" s="1"/>
      <c r="F1488" s="1"/>
      <c r="G1488" s="1"/>
      <c r="H1488" s="1"/>
      <c r="L1488" s="1"/>
      <c r="M1488" s="1"/>
      <c r="N1488" s="19"/>
    </row>
    <row r="1489" spans="1:14" ht="12.75">
      <c r="A1489" s="9"/>
      <c r="B1489" s="9"/>
      <c r="C1489" s="7"/>
      <c r="D1489" s="1"/>
      <c r="E1489" s="1"/>
      <c r="F1489" s="1"/>
      <c r="G1489" s="1"/>
      <c r="H1489" s="1"/>
      <c r="L1489" s="1"/>
      <c r="M1489" s="1"/>
      <c r="N1489" s="19"/>
    </row>
    <row r="1490" spans="1:14" ht="12.75">
      <c r="A1490" s="9"/>
      <c r="B1490" s="9"/>
      <c r="C1490" s="7"/>
      <c r="D1490" s="1"/>
      <c r="E1490" s="1"/>
      <c r="F1490" s="1"/>
      <c r="G1490" s="1"/>
      <c r="H1490" s="1"/>
      <c r="L1490" s="1"/>
      <c r="M1490" s="1"/>
      <c r="N1490" s="19"/>
    </row>
    <row r="1491" spans="1:14" ht="12.75">
      <c r="A1491" s="9"/>
      <c r="B1491" s="9"/>
      <c r="C1491" s="7"/>
      <c r="D1491" s="1"/>
      <c r="E1491" s="1"/>
      <c r="F1491" s="1"/>
      <c r="G1491" s="1"/>
      <c r="H1491" s="1"/>
      <c r="L1491" s="1"/>
      <c r="M1491" s="1"/>
      <c r="N1491" s="19"/>
    </row>
    <row r="1492" spans="1:14" ht="12.75">
      <c r="A1492" s="9"/>
      <c r="B1492" s="9"/>
      <c r="C1492" s="7"/>
      <c r="D1492" s="1"/>
      <c r="E1492" s="1"/>
      <c r="F1492" s="1"/>
      <c r="G1492" s="1"/>
      <c r="H1492" s="1"/>
      <c r="L1492" s="1"/>
      <c r="M1492" s="1"/>
      <c r="N1492" s="19"/>
    </row>
    <row r="1493" spans="1:14" ht="12.75">
      <c r="A1493" s="9"/>
      <c r="B1493" s="9"/>
      <c r="C1493" s="7"/>
      <c r="D1493" s="1"/>
      <c r="E1493" s="1"/>
      <c r="F1493" s="1"/>
      <c r="G1493" s="1"/>
      <c r="H1493" s="1"/>
      <c r="L1493" s="1"/>
      <c r="M1493" s="1"/>
      <c r="N1493" s="19"/>
    </row>
    <row r="1494" spans="1:14" ht="12.75">
      <c r="A1494" s="9"/>
      <c r="B1494" s="9"/>
      <c r="C1494" s="7"/>
      <c r="D1494" s="1"/>
      <c r="E1494" s="1"/>
      <c r="F1494" s="1"/>
      <c r="G1494" s="1"/>
      <c r="H1494" s="1"/>
      <c r="L1494" s="1"/>
      <c r="M1494" s="1"/>
      <c r="N1494" s="19"/>
    </row>
    <row r="1495" spans="1:14" ht="12.75">
      <c r="A1495" s="9"/>
      <c r="B1495" s="9"/>
      <c r="C1495" s="7"/>
      <c r="D1495" s="1"/>
      <c r="E1495" s="1"/>
      <c r="F1495" s="1"/>
      <c r="G1495" s="1"/>
      <c r="H1495" s="1"/>
      <c r="L1495" s="1"/>
      <c r="M1495" s="1"/>
      <c r="N1495" s="19"/>
    </row>
    <row r="1496" spans="1:14" ht="12.75">
      <c r="A1496" s="9"/>
      <c r="B1496" s="9"/>
      <c r="C1496" s="7"/>
      <c r="D1496" s="1"/>
      <c r="E1496" s="1"/>
      <c r="F1496" s="1"/>
      <c r="G1496" s="1"/>
      <c r="H1496" s="1"/>
      <c r="L1496" s="1"/>
      <c r="M1496" s="1"/>
      <c r="N1496" s="19"/>
    </row>
    <row r="1497" spans="1:14" ht="12.75">
      <c r="A1497" s="9"/>
      <c r="B1497" s="9"/>
      <c r="C1497" s="7"/>
      <c r="D1497" s="1"/>
      <c r="E1497" s="1"/>
      <c r="F1497" s="1"/>
      <c r="G1497" s="1"/>
      <c r="H1497" s="1"/>
      <c r="L1497" s="1"/>
      <c r="M1497" s="1"/>
      <c r="N1497" s="19"/>
    </row>
    <row r="1498" spans="1:14" ht="12.75">
      <c r="A1498" s="9"/>
      <c r="B1498" s="9"/>
      <c r="C1498" s="7"/>
      <c r="D1498" s="1"/>
      <c r="E1498" s="1"/>
      <c r="F1498" s="1"/>
      <c r="G1498" s="1"/>
      <c r="H1498" s="1"/>
      <c r="L1498" s="1"/>
      <c r="M1498" s="1"/>
      <c r="N1498" s="19"/>
    </row>
    <row r="1499" spans="1:14" ht="12.75">
      <c r="A1499" s="9"/>
      <c r="B1499" s="9"/>
      <c r="C1499" s="7"/>
      <c r="D1499" s="1"/>
      <c r="E1499" s="1"/>
      <c r="F1499" s="1"/>
      <c r="G1499" s="1"/>
      <c r="H1499" s="1"/>
      <c r="L1499" s="1"/>
      <c r="M1499" s="1"/>
      <c r="N1499" s="19"/>
    </row>
    <row r="1500" spans="1:14" ht="12.75">
      <c r="A1500" s="9"/>
      <c r="B1500" s="9"/>
      <c r="C1500" s="7"/>
      <c r="D1500" s="1"/>
      <c r="E1500" s="1"/>
      <c r="F1500" s="1"/>
      <c r="G1500" s="1"/>
      <c r="H1500" s="1"/>
      <c r="L1500" s="1"/>
      <c r="M1500" s="1"/>
      <c r="N1500" s="19"/>
    </row>
    <row r="1501" spans="1:14" ht="12.75">
      <c r="A1501" s="9"/>
      <c r="B1501" s="9"/>
      <c r="C1501" s="7"/>
      <c r="D1501" s="1"/>
      <c r="E1501" s="1"/>
      <c r="F1501" s="1"/>
      <c r="G1501" s="1"/>
      <c r="H1501" s="1"/>
      <c r="L1501" s="1"/>
      <c r="M1501" s="1"/>
      <c r="N1501" s="19"/>
    </row>
    <row r="1502" spans="1:14" ht="12.75">
      <c r="A1502" s="9"/>
      <c r="B1502" s="9"/>
      <c r="C1502" s="7"/>
      <c r="D1502" s="1"/>
      <c r="E1502" s="1"/>
      <c r="F1502" s="1"/>
      <c r="G1502" s="1"/>
      <c r="H1502" s="1"/>
      <c r="L1502" s="1"/>
      <c r="M1502" s="1"/>
      <c r="N1502" s="19"/>
    </row>
    <row r="1503" spans="1:14" ht="12.75">
      <c r="A1503" s="9"/>
      <c r="B1503" s="9"/>
      <c r="C1503" s="7"/>
      <c r="D1503" s="1"/>
      <c r="E1503" s="1"/>
      <c r="F1503" s="1"/>
      <c r="G1503" s="1"/>
      <c r="H1503" s="1"/>
      <c r="L1503" s="1"/>
      <c r="M1503" s="1"/>
      <c r="N1503" s="19"/>
    </row>
    <row r="1504" spans="1:14" ht="12.75">
      <c r="A1504" s="9"/>
      <c r="B1504" s="9"/>
      <c r="C1504" s="7"/>
      <c r="D1504" s="1"/>
      <c r="E1504" s="1"/>
      <c r="F1504" s="1"/>
      <c r="G1504" s="1"/>
      <c r="H1504" s="1"/>
      <c r="L1504" s="1"/>
      <c r="M1504" s="1"/>
      <c r="N1504" s="19"/>
    </row>
    <row r="1505" spans="1:14" ht="12.75">
      <c r="A1505" s="9"/>
      <c r="B1505" s="9"/>
      <c r="C1505" s="7"/>
      <c r="D1505" s="1"/>
      <c r="E1505" s="1"/>
      <c r="F1505" s="1"/>
      <c r="G1505" s="1"/>
      <c r="H1505" s="1"/>
      <c r="L1505" s="1"/>
      <c r="M1505" s="1"/>
      <c r="N1505" s="19"/>
    </row>
    <row r="1506" spans="1:14" ht="12.75">
      <c r="A1506" s="9"/>
      <c r="B1506" s="9"/>
      <c r="C1506" s="7"/>
      <c r="D1506" s="1"/>
      <c r="E1506" s="1"/>
      <c r="F1506" s="1"/>
      <c r="G1506" s="1"/>
      <c r="H1506" s="1"/>
      <c r="L1506" s="1"/>
      <c r="M1506" s="1"/>
      <c r="N1506" s="19"/>
    </row>
    <row r="1507" spans="1:14" ht="12.75">
      <c r="A1507" s="9"/>
      <c r="B1507" s="9"/>
      <c r="C1507" s="7"/>
      <c r="D1507" s="1"/>
      <c r="E1507" s="1"/>
      <c r="F1507" s="1"/>
      <c r="G1507" s="1"/>
      <c r="H1507" s="1"/>
      <c r="L1507" s="1"/>
      <c r="M1507" s="1"/>
      <c r="N1507" s="19"/>
    </row>
    <row r="1508" spans="1:14" ht="12.75">
      <c r="A1508" s="9"/>
      <c r="B1508" s="9"/>
      <c r="C1508" s="7"/>
      <c r="D1508" s="1"/>
      <c r="E1508" s="1"/>
      <c r="F1508" s="1"/>
      <c r="G1508" s="1"/>
      <c r="H1508" s="1"/>
      <c r="L1508" s="1"/>
      <c r="M1508" s="1"/>
      <c r="N1508" s="19"/>
    </row>
    <row r="1509" spans="1:14" ht="12.75">
      <c r="A1509" s="9"/>
      <c r="B1509" s="9"/>
      <c r="C1509" s="7"/>
      <c r="D1509" s="1"/>
      <c r="E1509" s="1"/>
      <c r="F1509" s="1"/>
      <c r="G1509" s="1"/>
      <c r="H1509" s="1"/>
      <c r="L1509" s="1"/>
      <c r="M1509" s="1"/>
      <c r="N1509" s="19"/>
    </row>
    <row r="1510" spans="1:14" ht="12.75">
      <c r="A1510" s="9"/>
      <c r="B1510" s="9"/>
      <c r="C1510" s="7"/>
      <c r="D1510" s="1"/>
      <c r="E1510" s="1"/>
      <c r="F1510" s="1"/>
      <c r="G1510" s="1"/>
      <c r="H1510" s="1"/>
      <c r="L1510" s="1"/>
      <c r="M1510" s="1"/>
      <c r="N1510" s="19"/>
    </row>
    <row r="1511" spans="1:14" ht="12.75">
      <c r="A1511" s="9"/>
      <c r="B1511" s="9"/>
      <c r="C1511" s="7"/>
      <c r="D1511" s="1"/>
      <c r="E1511" s="1"/>
      <c r="F1511" s="1"/>
      <c r="G1511" s="1"/>
      <c r="H1511" s="1"/>
      <c r="L1511" s="1"/>
      <c r="M1511" s="1"/>
      <c r="N1511" s="19"/>
    </row>
    <row r="1512" spans="1:14" ht="12.75">
      <c r="A1512" s="9"/>
      <c r="B1512" s="9"/>
      <c r="C1512" s="7"/>
      <c r="D1512" s="1"/>
      <c r="E1512" s="1"/>
      <c r="F1512" s="1"/>
      <c r="G1512" s="1"/>
      <c r="H1512" s="1"/>
      <c r="L1512" s="1"/>
      <c r="M1512" s="1"/>
      <c r="N1512" s="19"/>
    </row>
    <row r="1513" spans="1:14" ht="12.75">
      <c r="A1513" s="9"/>
      <c r="B1513" s="9"/>
      <c r="C1513" s="7"/>
      <c r="D1513" s="1"/>
      <c r="E1513" s="1"/>
      <c r="F1513" s="1"/>
      <c r="G1513" s="1"/>
      <c r="H1513" s="1"/>
      <c r="L1513" s="1"/>
      <c r="M1513" s="1"/>
      <c r="N1513" s="19"/>
    </row>
    <row r="1514" spans="1:14" ht="12.75">
      <c r="A1514" s="9"/>
      <c r="B1514" s="9"/>
      <c r="C1514" s="7"/>
      <c r="D1514" s="1"/>
      <c r="E1514" s="1"/>
      <c r="F1514" s="1"/>
      <c r="G1514" s="1"/>
      <c r="H1514" s="1"/>
      <c r="L1514" s="1"/>
      <c r="M1514" s="1"/>
      <c r="N1514" s="19"/>
    </row>
    <row r="1515" spans="1:14" ht="12.75">
      <c r="A1515" s="9"/>
      <c r="B1515" s="9"/>
      <c r="C1515" s="7"/>
      <c r="D1515" s="1"/>
      <c r="E1515" s="1"/>
      <c r="F1515" s="1"/>
      <c r="G1515" s="1"/>
      <c r="H1515" s="1"/>
      <c r="L1515" s="1"/>
      <c r="M1515" s="1"/>
      <c r="N1515" s="19"/>
    </row>
    <row r="1516" spans="1:14" ht="12.75">
      <c r="A1516" s="9"/>
      <c r="B1516" s="9"/>
      <c r="C1516" s="7"/>
      <c r="D1516" s="1"/>
      <c r="E1516" s="1"/>
      <c r="F1516" s="1"/>
      <c r="G1516" s="1"/>
      <c r="H1516" s="1"/>
      <c r="L1516" s="1"/>
      <c r="M1516" s="1"/>
      <c r="N1516" s="19"/>
    </row>
    <row r="1517" spans="1:14" ht="12.75">
      <c r="A1517" s="9"/>
      <c r="B1517" s="9"/>
      <c r="C1517" s="7"/>
      <c r="D1517" s="1"/>
      <c r="E1517" s="1"/>
      <c r="F1517" s="1"/>
      <c r="G1517" s="1"/>
      <c r="H1517" s="1"/>
      <c r="L1517" s="1"/>
      <c r="M1517" s="1"/>
      <c r="N1517" s="19"/>
    </row>
    <row r="1518" spans="1:14" ht="12.75">
      <c r="A1518" s="9"/>
      <c r="B1518" s="9"/>
      <c r="C1518" s="7"/>
      <c r="D1518" s="1"/>
      <c r="E1518" s="1"/>
      <c r="F1518" s="1"/>
      <c r="G1518" s="1"/>
      <c r="H1518" s="1"/>
      <c r="L1518" s="1"/>
      <c r="M1518" s="1"/>
      <c r="N1518" s="19"/>
    </row>
    <row r="1519" spans="1:14" ht="12.75">
      <c r="A1519" s="9"/>
      <c r="B1519" s="9"/>
      <c r="C1519" s="7"/>
      <c r="D1519" s="1"/>
      <c r="E1519" s="1"/>
      <c r="F1519" s="1"/>
      <c r="G1519" s="1"/>
      <c r="H1519" s="1"/>
      <c r="L1519" s="1"/>
      <c r="M1519" s="1"/>
      <c r="N1519" s="19"/>
    </row>
    <row r="1520" spans="1:14" ht="12.75">
      <c r="A1520" s="9"/>
      <c r="B1520" s="9"/>
      <c r="C1520" s="7"/>
      <c r="D1520" s="1"/>
      <c r="E1520" s="1"/>
      <c r="F1520" s="1"/>
      <c r="G1520" s="1"/>
      <c r="H1520" s="1"/>
      <c r="L1520" s="1"/>
      <c r="M1520" s="1"/>
      <c r="N1520" s="19"/>
    </row>
    <row r="1521" spans="1:14" ht="12.75">
      <c r="A1521" s="9"/>
      <c r="B1521" s="9"/>
      <c r="C1521" s="7"/>
      <c r="D1521" s="1"/>
      <c r="E1521" s="1"/>
      <c r="F1521" s="1"/>
      <c r="G1521" s="1"/>
      <c r="H1521" s="1"/>
      <c r="L1521" s="1"/>
      <c r="M1521" s="1"/>
      <c r="N1521" s="19"/>
    </row>
    <row r="1522" spans="1:14" ht="12.75">
      <c r="A1522" s="9"/>
      <c r="B1522" s="9"/>
      <c r="C1522" s="7"/>
      <c r="D1522" s="1"/>
      <c r="E1522" s="1"/>
      <c r="F1522" s="1"/>
      <c r="G1522" s="1"/>
      <c r="H1522" s="1"/>
      <c r="L1522" s="1"/>
      <c r="M1522" s="1"/>
      <c r="N1522" s="19"/>
    </row>
    <row r="1523" spans="1:14" ht="12.75">
      <c r="A1523" s="9"/>
      <c r="B1523" s="9"/>
      <c r="C1523" s="7"/>
      <c r="D1523" s="1"/>
      <c r="E1523" s="1"/>
      <c r="F1523" s="1"/>
      <c r="G1523" s="1"/>
      <c r="H1523" s="1"/>
      <c r="L1523" s="1"/>
      <c r="M1523" s="1"/>
      <c r="N1523" s="19"/>
    </row>
    <row r="1524" spans="1:14" ht="12.75">
      <c r="A1524" s="9"/>
      <c r="B1524" s="9"/>
      <c r="C1524" s="7"/>
      <c r="D1524" s="1"/>
      <c r="E1524" s="1"/>
      <c r="F1524" s="1"/>
      <c r="G1524" s="1"/>
      <c r="H1524" s="1"/>
      <c r="L1524" s="1"/>
      <c r="M1524" s="1"/>
      <c r="N1524" s="19"/>
    </row>
    <row r="1525" spans="1:14" ht="12.75">
      <c r="A1525" s="9"/>
      <c r="B1525" s="9"/>
      <c r="C1525" s="7"/>
      <c r="D1525" s="1"/>
      <c r="E1525" s="1"/>
      <c r="F1525" s="1"/>
      <c r="G1525" s="1"/>
      <c r="H1525" s="1"/>
      <c r="L1525" s="1"/>
      <c r="M1525" s="1"/>
      <c r="N1525" s="19"/>
    </row>
    <row r="1526" spans="1:14" ht="12.75">
      <c r="A1526" s="9"/>
      <c r="B1526" s="9"/>
      <c r="C1526" s="7"/>
      <c r="D1526" s="1"/>
      <c r="E1526" s="1"/>
      <c r="F1526" s="1"/>
      <c r="G1526" s="1"/>
      <c r="H1526" s="1"/>
      <c r="L1526" s="1"/>
      <c r="M1526" s="1"/>
      <c r="N1526" s="19"/>
    </row>
    <row r="1527" spans="1:14" ht="12.75">
      <c r="A1527" s="9"/>
      <c r="B1527" s="9"/>
      <c r="C1527" s="7"/>
      <c r="D1527" s="1"/>
      <c r="E1527" s="1"/>
      <c r="F1527" s="1"/>
      <c r="G1527" s="1"/>
      <c r="H1527" s="1"/>
      <c r="L1527" s="1"/>
      <c r="M1527" s="1"/>
      <c r="N1527" s="19"/>
    </row>
    <row r="1528" spans="1:14" ht="12.75">
      <c r="A1528" s="9"/>
      <c r="B1528" s="9"/>
      <c r="C1528" s="7"/>
      <c r="D1528" s="1"/>
      <c r="E1528" s="1"/>
      <c r="F1528" s="1"/>
      <c r="G1528" s="1"/>
      <c r="H1528" s="1"/>
      <c r="L1528" s="1"/>
      <c r="M1528" s="1"/>
      <c r="N1528" s="19"/>
    </row>
    <row r="1529" spans="1:14" ht="12.75">
      <c r="A1529" s="9"/>
      <c r="B1529" s="9"/>
      <c r="C1529" s="7"/>
      <c r="D1529" s="1"/>
      <c r="E1529" s="1"/>
      <c r="F1529" s="1"/>
      <c r="G1529" s="1"/>
      <c r="H1529" s="1"/>
      <c r="L1529" s="1"/>
      <c r="M1529" s="1"/>
      <c r="N1529" s="19"/>
    </row>
    <row r="1530" spans="1:14" ht="12.75">
      <c r="A1530" s="9"/>
      <c r="B1530" s="9"/>
      <c r="C1530" s="7"/>
      <c r="D1530" s="1"/>
      <c r="E1530" s="1"/>
      <c r="F1530" s="1"/>
      <c r="G1530" s="1"/>
      <c r="H1530" s="1"/>
      <c r="L1530" s="1"/>
      <c r="M1530" s="1"/>
      <c r="N1530" s="19"/>
    </row>
    <row r="1531" spans="1:14" ht="12.75">
      <c r="A1531" s="9"/>
      <c r="B1531" s="9"/>
      <c r="C1531" s="7"/>
      <c r="D1531" s="1"/>
      <c r="E1531" s="1"/>
      <c r="F1531" s="1"/>
      <c r="G1531" s="1"/>
      <c r="H1531" s="1"/>
      <c r="L1531" s="1"/>
      <c r="M1531" s="1"/>
      <c r="N1531" s="19"/>
    </row>
    <row r="1532" spans="1:14" ht="12.75">
      <c r="A1532" s="9"/>
      <c r="B1532" s="9"/>
      <c r="C1532" s="7"/>
      <c r="D1532" s="1"/>
      <c r="E1532" s="1"/>
      <c r="F1532" s="1"/>
      <c r="G1532" s="1"/>
      <c r="H1532" s="1"/>
      <c r="L1532" s="1"/>
      <c r="M1532" s="1"/>
      <c r="N1532" s="19"/>
    </row>
    <row r="1533" spans="1:14" ht="12.75">
      <c r="A1533" s="9"/>
      <c r="B1533" s="9"/>
      <c r="C1533" s="7"/>
      <c r="D1533" s="1"/>
      <c r="E1533" s="1"/>
      <c r="F1533" s="1"/>
      <c r="G1533" s="1"/>
      <c r="H1533" s="1"/>
      <c r="L1533" s="1"/>
      <c r="M1533" s="1"/>
      <c r="N1533" s="19"/>
    </row>
    <row r="1534" spans="1:14" ht="12.75">
      <c r="A1534" s="9"/>
      <c r="B1534" s="9"/>
      <c r="C1534" s="7"/>
      <c r="D1534" s="1"/>
      <c r="E1534" s="1"/>
      <c r="F1534" s="1"/>
      <c r="G1534" s="1"/>
      <c r="H1534" s="1"/>
      <c r="L1534" s="1"/>
      <c r="M1534" s="1"/>
      <c r="N1534" s="19"/>
    </row>
    <row r="1535" spans="1:14" ht="12.75">
      <c r="A1535" s="9"/>
      <c r="B1535" s="9"/>
      <c r="C1535" s="7"/>
      <c r="D1535" s="1"/>
      <c r="E1535" s="1"/>
      <c r="F1535" s="1"/>
      <c r="G1535" s="1"/>
      <c r="H1535" s="1"/>
      <c r="L1535" s="1"/>
      <c r="M1535" s="1"/>
      <c r="N1535" s="19"/>
    </row>
    <row r="1536" spans="1:14" ht="12.75">
      <c r="A1536" s="9"/>
      <c r="B1536" s="9"/>
      <c r="C1536" s="7"/>
      <c r="D1536" s="1"/>
      <c r="E1536" s="1"/>
      <c r="F1536" s="1"/>
      <c r="G1536" s="1"/>
      <c r="H1536" s="1"/>
      <c r="L1536" s="1"/>
      <c r="M1536" s="1"/>
      <c r="N1536" s="19"/>
    </row>
    <row r="1537" spans="1:14" ht="12.75">
      <c r="A1537" s="9"/>
      <c r="B1537" s="9"/>
      <c r="C1537" s="7"/>
      <c r="D1537" s="1"/>
      <c r="E1537" s="1"/>
      <c r="F1537" s="1"/>
      <c r="G1537" s="1"/>
      <c r="H1537" s="1"/>
      <c r="L1537" s="1"/>
      <c r="M1537" s="1"/>
      <c r="N1537" s="19"/>
    </row>
    <row r="1538" spans="1:14" ht="12.75">
      <c r="A1538" s="9"/>
      <c r="B1538" s="9"/>
      <c r="C1538" s="7"/>
      <c r="D1538" s="1"/>
      <c r="E1538" s="1"/>
      <c r="F1538" s="1"/>
      <c r="G1538" s="1"/>
      <c r="H1538" s="1"/>
      <c r="L1538" s="1"/>
      <c r="M1538" s="1"/>
      <c r="N1538" s="19"/>
    </row>
    <row r="1539" spans="1:14" ht="12.75">
      <c r="A1539" s="9"/>
      <c r="B1539" s="9"/>
      <c r="C1539" s="7"/>
      <c r="D1539" s="1"/>
      <c r="E1539" s="1"/>
      <c r="F1539" s="1"/>
      <c r="G1539" s="1"/>
      <c r="H1539" s="1"/>
      <c r="L1539" s="1"/>
      <c r="M1539" s="1"/>
      <c r="N1539" s="19"/>
    </row>
    <row r="1540" spans="1:14" ht="12.75">
      <c r="A1540" s="9"/>
      <c r="B1540" s="9"/>
      <c r="C1540" s="7"/>
      <c r="D1540" s="1"/>
      <c r="E1540" s="1"/>
      <c r="F1540" s="1"/>
      <c r="G1540" s="1"/>
      <c r="H1540" s="1"/>
      <c r="L1540" s="1"/>
      <c r="M1540" s="1"/>
      <c r="N1540" s="19"/>
    </row>
    <row r="1541" spans="1:14" ht="12.75">
      <c r="A1541" s="9"/>
      <c r="B1541" s="9"/>
      <c r="C1541" s="7"/>
      <c r="D1541" s="1"/>
      <c r="E1541" s="1"/>
      <c r="F1541" s="1"/>
      <c r="G1541" s="1"/>
      <c r="H1541" s="1"/>
      <c r="L1541" s="1"/>
      <c r="M1541" s="1"/>
      <c r="N1541" s="19"/>
    </row>
    <row r="1542" spans="1:14" ht="12.75">
      <c r="A1542" s="9"/>
      <c r="B1542" s="9"/>
      <c r="C1542" s="7"/>
      <c r="D1542" s="1"/>
      <c r="E1542" s="1"/>
      <c r="F1542" s="1"/>
      <c r="G1542" s="1"/>
      <c r="H1542" s="1"/>
      <c r="L1542" s="1"/>
      <c r="M1542" s="1"/>
      <c r="N1542" s="19"/>
    </row>
    <row r="1543" spans="1:14" ht="12.75">
      <c r="A1543" s="9"/>
      <c r="B1543" s="9"/>
      <c r="C1543" s="7"/>
      <c r="D1543" s="1"/>
      <c r="E1543" s="1"/>
      <c r="F1543" s="1"/>
      <c r="G1543" s="1"/>
      <c r="H1543" s="1"/>
      <c r="L1543" s="1"/>
      <c r="M1543" s="1"/>
      <c r="N1543" s="19"/>
    </row>
    <row r="1544" spans="1:14" ht="12.75">
      <c r="A1544" s="9"/>
      <c r="B1544" s="9"/>
      <c r="C1544" s="7"/>
      <c r="D1544" s="1"/>
      <c r="E1544" s="1"/>
      <c r="F1544" s="1"/>
      <c r="G1544" s="1"/>
      <c r="H1544" s="1"/>
      <c r="L1544" s="1"/>
      <c r="M1544" s="1"/>
      <c r="N1544" s="19"/>
    </row>
    <row r="1545" spans="1:14" ht="12.75">
      <c r="A1545" s="9"/>
      <c r="B1545" s="9"/>
      <c r="C1545" s="7"/>
      <c r="D1545" s="1"/>
      <c r="E1545" s="1"/>
      <c r="F1545" s="1"/>
      <c r="G1545" s="1"/>
      <c r="H1545" s="1"/>
      <c r="L1545" s="1"/>
      <c r="M1545" s="1"/>
      <c r="N1545" s="19"/>
    </row>
    <row r="1546" spans="1:14" ht="12.75">
      <c r="A1546" s="9"/>
      <c r="B1546" s="9"/>
      <c r="C1546" s="7"/>
      <c r="D1546" s="1"/>
      <c r="E1546" s="1"/>
      <c r="F1546" s="1"/>
      <c r="G1546" s="1"/>
      <c r="H1546" s="1"/>
      <c r="L1546" s="1"/>
      <c r="M1546" s="1"/>
      <c r="N1546" s="19"/>
    </row>
    <row r="1547" spans="1:14" ht="12.75">
      <c r="A1547" s="9"/>
      <c r="B1547" s="9"/>
      <c r="C1547" s="7"/>
      <c r="D1547" s="1"/>
      <c r="E1547" s="1"/>
      <c r="F1547" s="1"/>
      <c r="G1547" s="1"/>
      <c r="H1547" s="1"/>
      <c r="L1547" s="1"/>
      <c r="M1547" s="1"/>
      <c r="N1547" s="19"/>
    </row>
    <row r="1548" spans="1:14" ht="12.75">
      <c r="A1548" s="9"/>
      <c r="B1548" s="9"/>
      <c r="C1548" s="7"/>
      <c r="D1548" s="1"/>
      <c r="E1548" s="1"/>
      <c r="F1548" s="1"/>
      <c r="G1548" s="1"/>
      <c r="H1548" s="1"/>
      <c r="L1548" s="1"/>
      <c r="M1548" s="1"/>
      <c r="N1548" s="19"/>
    </row>
    <row r="1549" spans="1:14" ht="12.75">
      <c r="A1549" s="9"/>
      <c r="B1549" s="9"/>
      <c r="C1549" s="7"/>
      <c r="D1549" s="1"/>
      <c r="E1549" s="1"/>
      <c r="F1549" s="1"/>
      <c r="G1549" s="1"/>
      <c r="H1549" s="1"/>
      <c r="L1549" s="1"/>
      <c r="M1549" s="1"/>
      <c r="N1549" s="19"/>
    </row>
    <row r="1550" spans="1:14" ht="12.75">
      <c r="A1550" s="9"/>
      <c r="B1550" s="9"/>
      <c r="C1550" s="7"/>
      <c r="D1550" s="1"/>
      <c r="E1550" s="1"/>
      <c r="F1550" s="1"/>
      <c r="G1550" s="1"/>
      <c r="H1550" s="1"/>
      <c r="L1550" s="1"/>
      <c r="M1550" s="1"/>
      <c r="N1550" s="19"/>
    </row>
    <row r="1551" spans="1:14" ht="12.75">
      <c r="A1551" s="9"/>
      <c r="B1551" s="9"/>
      <c r="C1551" s="7"/>
      <c r="D1551" s="1"/>
      <c r="E1551" s="1"/>
      <c r="F1551" s="1"/>
      <c r="G1551" s="1"/>
      <c r="H1551" s="1"/>
      <c r="L1551" s="1"/>
      <c r="M1551" s="1"/>
      <c r="N1551" s="19"/>
    </row>
    <row r="1552" spans="1:14" ht="12.75">
      <c r="A1552" s="9"/>
      <c r="B1552" s="9"/>
      <c r="C1552" s="7"/>
      <c r="D1552" s="1"/>
      <c r="E1552" s="1"/>
      <c r="F1552" s="1"/>
      <c r="G1552" s="1"/>
      <c r="H1552" s="1"/>
      <c r="L1552" s="1"/>
      <c r="M1552" s="1"/>
      <c r="N1552" s="19"/>
    </row>
    <row r="1553" spans="1:14" ht="12.75">
      <c r="A1553" s="9"/>
      <c r="B1553" s="9"/>
      <c r="C1553" s="7"/>
      <c r="D1553" s="1"/>
      <c r="E1553" s="1"/>
      <c r="F1553" s="1"/>
      <c r="G1553" s="1"/>
      <c r="H1553" s="1"/>
      <c r="L1553" s="1"/>
      <c r="M1553" s="1"/>
      <c r="N1553" s="19"/>
    </row>
    <row r="1554" spans="1:14" ht="12.75">
      <c r="A1554" s="9"/>
      <c r="B1554" s="9"/>
      <c r="C1554" s="7"/>
      <c r="D1554" s="1"/>
      <c r="E1554" s="1"/>
      <c r="F1554" s="1"/>
      <c r="G1554" s="1"/>
      <c r="H1554" s="1"/>
      <c r="L1554" s="1"/>
      <c r="M1554" s="1"/>
      <c r="N1554" s="19"/>
    </row>
    <row r="1555" spans="1:14" ht="12.75">
      <c r="A1555" s="9"/>
      <c r="B1555" s="9"/>
      <c r="C1555" s="7"/>
      <c r="D1555" s="1"/>
      <c r="E1555" s="1"/>
      <c r="F1555" s="1"/>
      <c r="G1555" s="1"/>
      <c r="H1555" s="1"/>
      <c r="L1555" s="1"/>
      <c r="M1555" s="1"/>
      <c r="N1555" s="19"/>
    </row>
    <row r="1556" spans="1:14" ht="12.75">
      <c r="A1556" s="9"/>
      <c r="B1556" s="9"/>
      <c r="C1556" s="7"/>
      <c r="D1556" s="1"/>
      <c r="E1556" s="1"/>
      <c r="F1556" s="1"/>
      <c r="G1556" s="1"/>
      <c r="H1556" s="1"/>
      <c r="L1556" s="1"/>
      <c r="M1556" s="1"/>
      <c r="N1556" s="19"/>
    </row>
    <row r="1557" spans="1:14" ht="12.75">
      <c r="A1557" s="9"/>
      <c r="B1557" s="9"/>
      <c r="C1557" s="7"/>
      <c r="D1557" s="1"/>
      <c r="E1557" s="1"/>
      <c r="F1557" s="1"/>
      <c r="G1557" s="1"/>
      <c r="H1557" s="1"/>
      <c r="L1557" s="1"/>
      <c r="M1557" s="1"/>
      <c r="N1557" s="19"/>
    </row>
    <row r="1558" spans="1:14" ht="12.75">
      <c r="A1558" s="9"/>
      <c r="B1558" s="9"/>
      <c r="C1558" s="7"/>
      <c r="D1558" s="1"/>
      <c r="E1558" s="1"/>
      <c r="F1558" s="1"/>
      <c r="G1558" s="1"/>
      <c r="H1558" s="1"/>
      <c r="L1558" s="1"/>
      <c r="M1558" s="1"/>
      <c r="N1558" s="19"/>
    </row>
    <row r="1559" spans="1:14" ht="12.75">
      <c r="A1559" s="9"/>
      <c r="B1559" s="9"/>
      <c r="C1559" s="7"/>
      <c r="D1559" s="1"/>
      <c r="E1559" s="1"/>
      <c r="F1559" s="1"/>
      <c r="G1559" s="1"/>
      <c r="H1559" s="1"/>
      <c r="L1559" s="1"/>
      <c r="M1559" s="1"/>
      <c r="N1559" s="19"/>
    </row>
    <row r="1560" spans="1:14" ht="12.75">
      <c r="A1560" s="9"/>
      <c r="B1560" s="9"/>
      <c r="C1560" s="7"/>
      <c r="D1560" s="1"/>
      <c r="E1560" s="1"/>
      <c r="F1560" s="1"/>
      <c r="G1560" s="1"/>
      <c r="H1560" s="1"/>
      <c r="L1560" s="1"/>
      <c r="M1560" s="1"/>
      <c r="N1560" s="19"/>
    </row>
    <row r="1561" spans="1:14" ht="12.75">
      <c r="A1561" s="9"/>
      <c r="B1561" s="9"/>
      <c r="C1561" s="7"/>
      <c r="D1561" s="1"/>
      <c r="E1561" s="1"/>
      <c r="F1561" s="1"/>
      <c r="G1561" s="1"/>
      <c r="H1561" s="1"/>
      <c r="L1561" s="1"/>
      <c r="M1561" s="1"/>
      <c r="N1561" s="19"/>
    </row>
    <row r="1562" spans="1:14" ht="12.75">
      <c r="A1562" s="9"/>
      <c r="B1562" s="9"/>
      <c r="C1562" s="7"/>
      <c r="D1562" s="1"/>
      <c r="E1562" s="1"/>
      <c r="F1562" s="1"/>
      <c r="G1562" s="1"/>
      <c r="H1562" s="1"/>
      <c r="L1562" s="1"/>
      <c r="M1562" s="1"/>
      <c r="N1562" s="19"/>
    </row>
    <row r="1563" spans="1:14" ht="12.75">
      <c r="A1563" s="9"/>
      <c r="B1563" s="9"/>
      <c r="C1563" s="7"/>
      <c r="D1563" s="1"/>
      <c r="E1563" s="1"/>
      <c r="F1563" s="1"/>
      <c r="G1563" s="1"/>
      <c r="H1563" s="1"/>
      <c r="L1563" s="1"/>
      <c r="M1563" s="1"/>
      <c r="N1563" s="19"/>
    </row>
    <row r="1564" spans="1:14" ht="12.75">
      <c r="A1564" s="9"/>
      <c r="B1564" s="9"/>
      <c r="C1564" s="7"/>
      <c r="D1564" s="1"/>
      <c r="E1564" s="1"/>
      <c r="F1564" s="1"/>
      <c r="G1564" s="1"/>
      <c r="H1564" s="1"/>
      <c r="L1564" s="1"/>
      <c r="M1564" s="1"/>
      <c r="N1564" s="19"/>
    </row>
    <row r="1565" spans="1:14" ht="12.75">
      <c r="A1565" s="9"/>
      <c r="B1565" s="9"/>
      <c r="C1565" s="7"/>
      <c r="D1565" s="1"/>
      <c r="E1565" s="1"/>
      <c r="F1565" s="1"/>
      <c r="G1565" s="1"/>
      <c r="H1565" s="1"/>
      <c r="L1565" s="1"/>
      <c r="M1565" s="1"/>
      <c r="N1565" s="19"/>
    </row>
    <row r="1566" spans="1:14" ht="12.75">
      <c r="A1566" s="9"/>
      <c r="B1566" s="9"/>
      <c r="C1566" s="7"/>
      <c r="D1566" s="1"/>
      <c r="E1566" s="1"/>
      <c r="F1566" s="1"/>
      <c r="G1566" s="1"/>
      <c r="H1566" s="1"/>
      <c r="L1566" s="1"/>
      <c r="M1566" s="1"/>
      <c r="N1566" s="19"/>
    </row>
    <row r="1567" spans="1:14" ht="12.75">
      <c r="A1567" s="9"/>
      <c r="B1567" s="9"/>
      <c r="C1567" s="7"/>
      <c r="D1567" s="1"/>
      <c r="E1567" s="1"/>
      <c r="F1567" s="1"/>
      <c r="G1567" s="1"/>
      <c r="H1567" s="1"/>
      <c r="L1567" s="1"/>
      <c r="M1567" s="1"/>
      <c r="N1567" s="19"/>
    </row>
    <row r="1568" spans="1:14" ht="12.75">
      <c r="A1568" s="9"/>
      <c r="B1568" s="9"/>
      <c r="C1568" s="7"/>
      <c r="D1568" s="1"/>
      <c r="E1568" s="1"/>
      <c r="F1568" s="1"/>
      <c r="G1568" s="1"/>
      <c r="H1568" s="1"/>
      <c r="L1568" s="1"/>
      <c r="M1568" s="1"/>
      <c r="N1568" s="19"/>
    </row>
    <row r="1569" spans="1:14" ht="12.75">
      <c r="A1569" s="9"/>
      <c r="B1569" s="9"/>
      <c r="C1569" s="7"/>
      <c r="D1569" s="1"/>
      <c r="E1569" s="1"/>
      <c r="F1569" s="1"/>
      <c r="G1569" s="1"/>
      <c r="H1569" s="1"/>
      <c r="L1569" s="1"/>
      <c r="M1569" s="1"/>
      <c r="N1569" s="19"/>
    </row>
    <row r="1570" spans="1:14" ht="12.75">
      <c r="A1570" s="9"/>
      <c r="B1570" s="9"/>
      <c r="C1570" s="7"/>
      <c r="D1570" s="1"/>
      <c r="E1570" s="1"/>
      <c r="F1570" s="1"/>
      <c r="G1570" s="1"/>
      <c r="H1570" s="1"/>
      <c r="L1570" s="1"/>
      <c r="M1570" s="1"/>
      <c r="N1570" s="19"/>
    </row>
    <row r="1571" spans="1:14" ht="12.75">
      <c r="A1571" s="9"/>
      <c r="B1571" s="9"/>
      <c r="C1571" s="7"/>
      <c r="D1571" s="1"/>
      <c r="E1571" s="1"/>
      <c r="F1571" s="1"/>
      <c r="G1571" s="1"/>
      <c r="H1571" s="1"/>
      <c r="L1571" s="1"/>
      <c r="M1571" s="1"/>
      <c r="N1571" s="19"/>
    </row>
    <row r="1572" spans="1:14" ht="12.75">
      <c r="A1572" s="9"/>
      <c r="B1572" s="9"/>
      <c r="C1572" s="7"/>
      <c r="D1572" s="1"/>
      <c r="E1572" s="1"/>
      <c r="F1572" s="1"/>
      <c r="G1572" s="1"/>
      <c r="H1572" s="1"/>
      <c r="L1572" s="1"/>
      <c r="M1572" s="1"/>
      <c r="N1572" s="19"/>
    </row>
    <row r="1573" spans="1:14" ht="12.75">
      <c r="A1573" s="9"/>
      <c r="B1573" s="9"/>
      <c r="C1573" s="7"/>
      <c r="D1573" s="1"/>
      <c r="E1573" s="1"/>
      <c r="F1573" s="1"/>
      <c r="G1573" s="1"/>
      <c r="H1573" s="1"/>
      <c r="L1573" s="1"/>
      <c r="M1573" s="1"/>
      <c r="N1573" s="19"/>
    </row>
    <row r="1574" spans="1:14" ht="12.75">
      <c r="A1574" s="9"/>
      <c r="B1574" s="9"/>
      <c r="C1574" s="7"/>
      <c r="D1574" s="1"/>
      <c r="E1574" s="1"/>
      <c r="F1574" s="1"/>
      <c r="G1574" s="1"/>
      <c r="H1574" s="1"/>
      <c r="L1574" s="1"/>
      <c r="M1574" s="1"/>
      <c r="N1574" s="19"/>
    </row>
    <row r="1575" spans="1:14" ht="12.75">
      <c r="A1575" s="9"/>
      <c r="B1575" s="9"/>
      <c r="C1575" s="7"/>
      <c r="D1575" s="1"/>
      <c r="E1575" s="1"/>
      <c r="F1575" s="1"/>
      <c r="G1575" s="1"/>
      <c r="H1575" s="1"/>
      <c r="L1575" s="1"/>
      <c r="M1575" s="1"/>
      <c r="N1575" s="19"/>
    </row>
    <row r="1576" spans="1:14" ht="12.75">
      <c r="A1576" s="9"/>
      <c r="B1576" s="9"/>
      <c r="C1576" s="7"/>
      <c r="D1576" s="1"/>
      <c r="E1576" s="1"/>
      <c r="F1576" s="1"/>
      <c r="G1576" s="1"/>
      <c r="H1576" s="1"/>
      <c r="L1576" s="1"/>
      <c r="M1576" s="1"/>
      <c r="N1576" s="19"/>
    </row>
    <row r="1577" spans="1:14" ht="12.75">
      <c r="A1577" s="9"/>
      <c r="B1577" s="9"/>
      <c r="C1577" s="7"/>
      <c r="D1577" s="1"/>
      <c r="E1577" s="1"/>
      <c r="F1577" s="1"/>
      <c r="G1577" s="1"/>
      <c r="H1577" s="1"/>
      <c r="L1577" s="1"/>
      <c r="M1577" s="1"/>
      <c r="N1577" s="19"/>
    </row>
    <row r="1578" spans="1:14" ht="12.75">
      <c r="A1578" s="9"/>
      <c r="B1578" s="9"/>
      <c r="C1578" s="7"/>
      <c r="D1578" s="1"/>
      <c r="E1578" s="1"/>
      <c r="F1578" s="1"/>
      <c r="G1578" s="1"/>
      <c r="H1578" s="1"/>
      <c r="L1578" s="1"/>
      <c r="M1578" s="1"/>
      <c r="N1578" s="19"/>
    </row>
    <row r="1579" spans="1:14" ht="12.75">
      <c r="A1579" s="9"/>
      <c r="B1579" s="9"/>
      <c r="C1579" s="7"/>
      <c r="D1579" s="1"/>
      <c r="E1579" s="1"/>
      <c r="F1579" s="1"/>
      <c r="G1579" s="1"/>
      <c r="H1579" s="1"/>
      <c r="L1579" s="1"/>
      <c r="M1579" s="1"/>
      <c r="N1579" s="19"/>
    </row>
    <row r="1580" spans="1:14" ht="12.75">
      <c r="A1580" s="9"/>
      <c r="B1580" s="9"/>
      <c r="C1580" s="7"/>
      <c r="D1580" s="1"/>
      <c r="E1580" s="1"/>
      <c r="F1580" s="1"/>
      <c r="G1580" s="1"/>
      <c r="H1580" s="1"/>
      <c r="L1580" s="1"/>
      <c r="M1580" s="1"/>
      <c r="N1580" s="19"/>
    </row>
    <row r="1581" spans="1:14" ht="12.75">
      <c r="A1581" s="9"/>
      <c r="B1581" s="9"/>
      <c r="C1581" s="7"/>
      <c r="D1581" s="1"/>
      <c r="E1581" s="1"/>
      <c r="F1581" s="1"/>
      <c r="G1581" s="1"/>
      <c r="H1581" s="1"/>
      <c r="L1581" s="1"/>
      <c r="M1581" s="1"/>
      <c r="N1581" s="19"/>
    </row>
    <row r="1582" spans="1:14" ht="12.75">
      <c r="A1582" s="9"/>
      <c r="B1582" s="9"/>
      <c r="C1582" s="7"/>
      <c r="D1582" s="1"/>
      <c r="E1582" s="1"/>
      <c r="F1582" s="1"/>
      <c r="G1582" s="1"/>
      <c r="H1582" s="1"/>
      <c r="L1582" s="1"/>
      <c r="M1582" s="1"/>
      <c r="N1582" s="19"/>
    </row>
    <row r="1583" spans="1:14" ht="12.75">
      <c r="A1583" s="9"/>
      <c r="B1583" s="9"/>
      <c r="C1583" s="7"/>
      <c r="D1583" s="1"/>
      <c r="E1583" s="1"/>
      <c r="F1583" s="1"/>
      <c r="G1583" s="1"/>
      <c r="H1583" s="1"/>
      <c r="L1583" s="1"/>
      <c r="M1583" s="1"/>
      <c r="N1583" s="19"/>
    </row>
    <row r="1584" spans="1:14" ht="12.75">
      <c r="A1584" s="9"/>
      <c r="B1584" s="9"/>
      <c r="C1584" s="7"/>
      <c r="D1584" s="1"/>
      <c r="E1584" s="1"/>
      <c r="F1584" s="1"/>
      <c r="G1584" s="1"/>
      <c r="H1584" s="1"/>
      <c r="L1584" s="1"/>
      <c r="M1584" s="1"/>
      <c r="N1584" s="19"/>
    </row>
    <row r="1585" spans="1:14" ht="12.75">
      <c r="A1585" s="9"/>
      <c r="B1585" s="9"/>
      <c r="C1585" s="7"/>
      <c r="D1585" s="1"/>
      <c r="E1585" s="1"/>
      <c r="F1585" s="1"/>
      <c r="G1585" s="1"/>
      <c r="H1585" s="1"/>
      <c r="L1585" s="1"/>
      <c r="M1585" s="1"/>
      <c r="N1585" s="19"/>
    </row>
    <row r="1586" spans="1:14" ht="12.75">
      <c r="A1586" s="9"/>
      <c r="B1586" s="9"/>
      <c r="C1586" s="7"/>
      <c r="D1586" s="1"/>
      <c r="E1586" s="1"/>
      <c r="F1586" s="1"/>
      <c r="G1586" s="1"/>
      <c r="H1586" s="1"/>
      <c r="L1586" s="1"/>
      <c r="M1586" s="1"/>
      <c r="N1586" s="19"/>
    </row>
    <row r="1587" spans="1:14" ht="12.75">
      <c r="A1587" s="9"/>
      <c r="B1587" s="9"/>
      <c r="C1587" s="7"/>
      <c r="D1587" s="1"/>
      <c r="E1587" s="1"/>
      <c r="F1587" s="1"/>
      <c r="G1587" s="1"/>
      <c r="H1587" s="1"/>
      <c r="L1587" s="1"/>
      <c r="M1587" s="1"/>
      <c r="N1587" s="19"/>
    </row>
    <row r="1588" spans="1:14" ht="12.75">
      <c r="A1588" s="9"/>
      <c r="B1588" s="9"/>
      <c r="C1588" s="7"/>
      <c r="D1588" s="1"/>
      <c r="E1588" s="1"/>
      <c r="F1588" s="1"/>
      <c r="G1588" s="1"/>
      <c r="H1588" s="1"/>
      <c r="L1588" s="1"/>
      <c r="M1588" s="1"/>
      <c r="N1588" s="19"/>
    </row>
    <row r="1589" spans="1:14" ht="12.75">
      <c r="A1589" s="9"/>
      <c r="B1589" s="9"/>
      <c r="C1589" s="7"/>
      <c r="D1589" s="1"/>
      <c r="E1589" s="1"/>
      <c r="F1589" s="1"/>
      <c r="G1589" s="1"/>
      <c r="H1589" s="1"/>
      <c r="L1589" s="1"/>
      <c r="M1589" s="1"/>
      <c r="N1589" s="19"/>
    </row>
    <row r="1590" spans="1:14" ht="12.75">
      <c r="A1590" s="9"/>
      <c r="B1590" s="9"/>
      <c r="C1590" s="7"/>
      <c r="D1590" s="1"/>
      <c r="E1590" s="1"/>
      <c r="F1590" s="1"/>
      <c r="G1590" s="1"/>
      <c r="H1590" s="1"/>
      <c r="L1590" s="1"/>
      <c r="M1590" s="1"/>
      <c r="N1590" s="19"/>
    </row>
    <row r="1591" spans="1:14" ht="12.75">
      <c r="A1591" s="9"/>
      <c r="B1591" s="9"/>
      <c r="C1591" s="7"/>
      <c r="D1591" s="1"/>
      <c r="E1591" s="1"/>
      <c r="F1591" s="1"/>
      <c r="G1591" s="1"/>
      <c r="H1591" s="1"/>
      <c r="L1591" s="1"/>
      <c r="M1591" s="1"/>
      <c r="N1591" s="19"/>
    </row>
    <row r="1592" spans="1:14" ht="12.75">
      <c r="A1592" s="9"/>
      <c r="B1592" s="9"/>
      <c r="C1592" s="7"/>
      <c r="D1592" s="1"/>
      <c r="E1592" s="1"/>
      <c r="F1592" s="1"/>
      <c r="G1592" s="1"/>
      <c r="H1592" s="1"/>
      <c r="L1592" s="1"/>
      <c r="M1592" s="1"/>
      <c r="N1592" s="19"/>
    </row>
    <row r="1593" spans="1:14" ht="12.75">
      <c r="A1593" s="9"/>
      <c r="B1593" s="9"/>
      <c r="C1593" s="7"/>
      <c r="D1593" s="1"/>
      <c r="E1593" s="1"/>
      <c r="F1593" s="1"/>
      <c r="G1593" s="1"/>
      <c r="H1593" s="1"/>
      <c r="L1593" s="1"/>
      <c r="M1593" s="1"/>
      <c r="N1593" s="19"/>
    </row>
    <row r="1594" spans="1:14" ht="12.75">
      <c r="A1594" s="9"/>
      <c r="B1594" s="9"/>
      <c r="C1594" s="7"/>
      <c r="D1594" s="1"/>
      <c r="E1594" s="1"/>
      <c r="F1594" s="1"/>
      <c r="G1594" s="1"/>
      <c r="H1594" s="1"/>
      <c r="L1594" s="1"/>
      <c r="M1594" s="1"/>
      <c r="N1594" s="19"/>
    </row>
    <row r="1595" spans="1:14" ht="12.75">
      <c r="A1595" s="9"/>
      <c r="B1595" s="9"/>
      <c r="C1595" s="7"/>
      <c r="D1595" s="1"/>
      <c r="E1595" s="1"/>
      <c r="F1595" s="1"/>
      <c r="G1595" s="1"/>
      <c r="H1595" s="1"/>
      <c r="L1595" s="1"/>
      <c r="M1595" s="1"/>
      <c r="N1595" s="19"/>
    </row>
    <row r="1596" spans="1:14" ht="12.75">
      <c r="A1596" s="9"/>
      <c r="B1596" s="9"/>
      <c r="C1596" s="7"/>
      <c r="D1596" s="1"/>
      <c r="E1596" s="1"/>
      <c r="F1596" s="1"/>
      <c r="G1596" s="1"/>
      <c r="H1596" s="1"/>
      <c r="L1596" s="1"/>
      <c r="M1596" s="1"/>
      <c r="N1596" s="19"/>
    </row>
    <row r="1597" spans="1:14" ht="12.75">
      <c r="A1597" s="9"/>
      <c r="B1597" s="9"/>
      <c r="C1597" s="7"/>
      <c r="D1597" s="1"/>
      <c r="E1597" s="1"/>
      <c r="F1597" s="1"/>
      <c r="G1597" s="1"/>
      <c r="H1597" s="1"/>
      <c r="L1597" s="1"/>
      <c r="M1597" s="1"/>
      <c r="N1597" s="19"/>
    </row>
    <row r="1598" spans="1:14" ht="12.75">
      <c r="A1598" s="9"/>
      <c r="B1598" s="9"/>
      <c r="C1598" s="7"/>
      <c r="D1598" s="1"/>
      <c r="E1598" s="1"/>
      <c r="F1598" s="1"/>
      <c r="G1598" s="1"/>
      <c r="H1598" s="1"/>
      <c r="L1598" s="1"/>
      <c r="M1598" s="1"/>
      <c r="N1598" s="19"/>
    </row>
    <row r="1599" spans="1:14" ht="12.75">
      <c r="A1599" s="9"/>
      <c r="B1599" s="9"/>
      <c r="C1599" s="7"/>
      <c r="D1599" s="1"/>
      <c r="E1599" s="1"/>
      <c r="F1599" s="1"/>
      <c r="G1599" s="1"/>
      <c r="H1599" s="1"/>
      <c r="L1599" s="1"/>
      <c r="M1599" s="1"/>
      <c r="N1599" s="19"/>
    </row>
    <row r="1600" spans="1:14" ht="12.75">
      <c r="A1600" s="9"/>
      <c r="B1600" s="9"/>
      <c r="C1600" s="7"/>
      <c r="D1600" s="1"/>
      <c r="E1600" s="1"/>
      <c r="F1600" s="1"/>
      <c r="G1600" s="1"/>
      <c r="H1600" s="1"/>
      <c r="L1600" s="1"/>
      <c r="M1600" s="1"/>
      <c r="N1600" s="19"/>
    </row>
    <row r="1601" spans="1:14" ht="12.75">
      <c r="A1601" s="9"/>
      <c r="B1601" s="9"/>
      <c r="C1601" s="7"/>
      <c r="D1601" s="1"/>
      <c r="E1601" s="1"/>
      <c r="F1601" s="1"/>
      <c r="G1601" s="1"/>
      <c r="H1601" s="1"/>
      <c r="L1601" s="1"/>
      <c r="M1601" s="1"/>
      <c r="N1601" s="19"/>
    </row>
    <row r="1602" spans="1:14" ht="12.75">
      <c r="A1602" s="9"/>
      <c r="B1602" s="9"/>
      <c r="C1602" s="7"/>
      <c r="D1602" s="1"/>
      <c r="E1602" s="1"/>
      <c r="F1602" s="1"/>
      <c r="G1602" s="1"/>
      <c r="H1602" s="1"/>
      <c r="L1602" s="1"/>
      <c r="M1602" s="1"/>
      <c r="N1602" s="19"/>
    </row>
    <row r="1603" spans="1:14" ht="12.75">
      <c r="A1603" s="9"/>
      <c r="B1603" s="9"/>
      <c r="C1603" s="7"/>
      <c r="D1603" s="1"/>
      <c r="E1603" s="1"/>
      <c r="F1603" s="1"/>
      <c r="G1603" s="1"/>
      <c r="H1603" s="1"/>
      <c r="L1603" s="1"/>
      <c r="M1603" s="1"/>
      <c r="N1603" s="19"/>
    </row>
    <row r="1604" spans="1:14" ht="12.75">
      <c r="A1604" s="9"/>
      <c r="B1604" s="9"/>
      <c r="C1604" s="7"/>
      <c r="D1604" s="1"/>
      <c r="E1604" s="1"/>
      <c r="F1604" s="1"/>
      <c r="G1604" s="1"/>
      <c r="H1604" s="1"/>
      <c r="L1604" s="1"/>
      <c r="M1604" s="1"/>
      <c r="N1604" s="19"/>
    </row>
    <row r="1605" spans="1:14" ht="12.75">
      <c r="A1605" s="9"/>
      <c r="B1605" s="9"/>
      <c r="C1605" s="7"/>
      <c r="D1605" s="1"/>
      <c r="E1605" s="1"/>
      <c r="F1605" s="1"/>
      <c r="G1605" s="1"/>
      <c r="H1605" s="1"/>
      <c r="L1605" s="1"/>
      <c r="M1605" s="1"/>
      <c r="N1605" s="19"/>
    </row>
    <row r="1606" spans="1:14" ht="12.75">
      <c r="A1606" s="9"/>
      <c r="B1606" s="9"/>
      <c r="C1606" s="7"/>
      <c r="D1606" s="1"/>
      <c r="E1606" s="1"/>
      <c r="F1606" s="1"/>
      <c r="G1606" s="1"/>
      <c r="H1606" s="1"/>
      <c r="L1606" s="1"/>
      <c r="M1606" s="1"/>
      <c r="N1606" s="19"/>
    </row>
    <row r="1607" spans="1:14" ht="12.75">
      <c r="A1607" s="9"/>
      <c r="B1607" s="9"/>
      <c r="C1607" s="7"/>
      <c r="D1607" s="1"/>
      <c r="E1607" s="1"/>
      <c r="F1607" s="1"/>
      <c r="G1607" s="1"/>
      <c r="H1607" s="1"/>
      <c r="L1607" s="1"/>
      <c r="M1607" s="1"/>
      <c r="N1607" s="19"/>
    </row>
    <row r="1608" spans="1:14" ht="12.75">
      <c r="A1608" s="9"/>
      <c r="B1608" s="9"/>
      <c r="C1608" s="7"/>
      <c r="D1608" s="1"/>
      <c r="E1608" s="1"/>
      <c r="F1608" s="1"/>
      <c r="G1608" s="1"/>
      <c r="H1608" s="1"/>
      <c r="L1608" s="1"/>
      <c r="M1608" s="1"/>
      <c r="N1608" s="19"/>
    </row>
    <row r="1609" spans="1:14" ht="12.75">
      <c r="A1609" s="9"/>
      <c r="B1609" s="9"/>
      <c r="C1609" s="7"/>
      <c r="D1609" s="1"/>
      <c r="E1609" s="1"/>
      <c r="F1609" s="1"/>
      <c r="G1609" s="1"/>
      <c r="H1609" s="1"/>
      <c r="L1609" s="1"/>
      <c r="M1609" s="1"/>
      <c r="N1609" s="19"/>
    </row>
    <row r="1610" spans="1:14" ht="12.75">
      <c r="A1610" s="9"/>
      <c r="B1610" s="9"/>
      <c r="C1610" s="7"/>
      <c r="D1610" s="1"/>
      <c r="E1610" s="1"/>
      <c r="F1610" s="1"/>
      <c r="G1610" s="1"/>
      <c r="H1610" s="1"/>
      <c r="L1610" s="1"/>
      <c r="M1610" s="1"/>
      <c r="N1610" s="19"/>
    </row>
    <row r="1611" spans="1:14" ht="12.75">
      <c r="A1611" s="9"/>
      <c r="B1611" s="9"/>
      <c r="C1611" s="7"/>
      <c r="D1611" s="1"/>
      <c r="E1611" s="1"/>
      <c r="F1611" s="1"/>
      <c r="G1611" s="1"/>
      <c r="H1611" s="1"/>
      <c r="L1611" s="1"/>
      <c r="M1611" s="1"/>
      <c r="N1611" s="19"/>
    </row>
    <row r="1612" spans="1:14" ht="12.75">
      <c r="A1612" s="9"/>
      <c r="B1612" s="9"/>
      <c r="C1612" s="7"/>
      <c r="D1612" s="1"/>
      <c r="E1612" s="1"/>
      <c r="F1612" s="1"/>
      <c r="G1612" s="1"/>
      <c r="H1612" s="1"/>
      <c r="L1612" s="1"/>
      <c r="M1612" s="1"/>
      <c r="N1612" s="19"/>
    </row>
    <row r="1613" spans="1:14" ht="12.75">
      <c r="A1613" s="9"/>
      <c r="B1613" s="9"/>
      <c r="C1613" s="7"/>
      <c r="D1613" s="1"/>
      <c r="E1613" s="1"/>
      <c r="F1613" s="1"/>
      <c r="G1613" s="1"/>
      <c r="H1613" s="1"/>
      <c r="L1613" s="1"/>
      <c r="M1613" s="1"/>
      <c r="N1613" s="19"/>
    </row>
    <row r="1614" spans="1:14" ht="12.75">
      <c r="A1614" s="9"/>
      <c r="B1614" s="9"/>
      <c r="C1614" s="7"/>
      <c r="D1614" s="1"/>
      <c r="E1614" s="1"/>
      <c r="F1614" s="1"/>
      <c r="G1614" s="1"/>
      <c r="H1614" s="1"/>
      <c r="L1614" s="1"/>
      <c r="M1614" s="1"/>
      <c r="N1614" s="19"/>
    </row>
    <row r="1615" spans="1:14" ht="12.75">
      <c r="A1615" s="9"/>
      <c r="B1615" s="9"/>
      <c r="C1615" s="7"/>
      <c r="D1615" s="1"/>
      <c r="E1615" s="1"/>
      <c r="F1615" s="1"/>
      <c r="G1615" s="1"/>
      <c r="H1615" s="1"/>
      <c r="L1615" s="1"/>
      <c r="M1615" s="1"/>
      <c r="N1615" s="19"/>
    </row>
    <row r="1616" spans="1:14" ht="12.75">
      <c r="A1616" s="9"/>
      <c r="B1616" s="9"/>
      <c r="C1616" s="7"/>
      <c r="D1616" s="1"/>
      <c r="E1616" s="1"/>
      <c r="F1616" s="1"/>
      <c r="G1616" s="1"/>
      <c r="H1616" s="1"/>
      <c r="L1616" s="1"/>
      <c r="M1616" s="1"/>
      <c r="N1616" s="19"/>
    </row>
    <row r="1617" spans="1:14" ht="12.75">
      <c r="A1617" s="9"/>
      <c r="B1617" s="9"/>
      <c r="C1617" s="7"/>
      <c r="D1617" s="1"/>
      <c r="E1617" s="1"/>
      <c r="F1617" s="1"/>
      <c r="G1617" s="1"/>
      <c r="H1617" s="1"/>
      <c r="L1617" s="1"/>
      <c r="M1617" s="1"/>
      <c r="N1617" s="19"/>
    </row>
    <row r="1618" spans="1:14" ht="12.75">
      <c r="A1618" s="9"/>
      <c r="B1618" s="9"/>
      <c r="C1618" s="7"/>
      <c r="D1618" s="1"/>
      <c r="E1618" s="1"/>
      <c r="F1618" s="1"/>
      <c r="G1618" s="1"/>
      <c r="H1618" s="1"/>
      <c r="L1618" s="1"/>
      <c r="M1618" s="1"/>
      <c r="N1618" s="19"/>
    </row>
    <row r="1619" spans="1:14" ht="12.75">
      <c r="A1619" s="9"/>
      <c r="B1619" s="9"/>
      <c r="C1619" s="7"/>
      <c r="D1619" s="1"/>
      <c r="E1619" s="1"/>
      <c r="F1619" s="1"/>
      <c r="G1619" s="1"/>
      <c r="H1619" s="1"/>
      <c r="L1619" s="1"/>
      <c r="M1619" s="1"/>
      <c r="N1619" s="19"/>
    </row>
    <row r="1620" spans="1:14" ht="12.75">
      <c r="A1620" s="9"/>
      <c r="B1620" s="9"/>
      <c r="C1620" s="7"/>
      <c r="D1620" s="1"/>
      <c r="E1620" s="1"/>
      <c r="F1620" s="1"/>
      <c r="G1620" s="1"/>
      <c r="H1620" s="1"/>
      <c r="L1620" s="1"/>
      <c r="M1620" s="1"/>
      <c r="N1620" s="19"/>
    </row>
    <row r="1621" spans="1:14" ht="12.75">
      <c r="A1621" s="9"/>
      <c r="B1621" s="9"/>
      <c r="C1621" s="7"/>
      <c r="D1621" s="1"/>
      <c r="E1621" s="1"/>
      <c r="F1621" s="1"/>
      <c r="G1621" s="1"/>
      <c r="H1621" s="1"/>
      <c r="L1621" s="1"/>
      <c r="M1621" s="1"/>
      <c r="N1621" s="19"/>
    </row>
    <row r="1622" spans="1:14" ht="12.75">
      <c r="A1622" s="9"/>
      <c r="B1622" s="9"/>
      <c r="C1622" s="7"/>
      <c r="D1622" s="1"/>
      <c r="E1622" s="1"/>
      <c r="F1622" s="1"/>
      <c r="G1622" s="1"/>
      <c r="H1622" s="1"/>
      <c r="L1622" s="1"/>
      <c r="M1622" s="1"/>
      <c r="N1622" s="19"/>
    </row>
    <row r="1623" spans="1:14" ht="12.75">
      <c r="A1623" s="9"/>
      <c r="B1623" s="9"/>
      <c r="C1623" s="7"/>
      <c r="D1623" s="1"/>
      <c r="E1623" s="1"/>
      <c r="F1623" s="1"/>
      <c r="G1623" s="1"/>
      <c r="H1623" s="1"/>
      <c r="L1623" s="1"/>
      <c r="M1623" s="1"/>
      <c r="N1623" s="19"/>
    </row>
    <row r="1624" spans="1:14" ht="12.75">
      <c r="A1624" s="9"/>
      <c r="B1624" s="9"/>
      <c r="C1624" s="7"/>
      <c r="D1624" s="1"/>
      <c r="E1624" s="1"/>
      <c r="F1624" s="1"/>
      <c r="G1624" s="1"/>
      <c r="H1624" s="1"/>
      <c r="L1624" s="1"/>
      <c r="M1624" s="1"/>
      <c r="N1624" s="19"/>
    </row>
    <row r="1625" spans="1:14" ht="12.75">
      <c r="A1625" s="9"/>
      <c r="B1625" s="9"/>
      <c r="C1625" s="7"/>
      <c r="D1625" s="1"/>
      <c r="E1625" s="1"/>
      <c r="F1625" s="1"/>
      <c r="G1625" s="1"/>
      <c r="H1625" s="1"/>
      <c r="L1625" s="1"/>
      <c r="M1625" s="1"/>
      <c r="N1625" s="19"/>
    </row>
    <row r="1626" spans="1:14" ht="12.75">
      <c r="A1626" s="9"/>
      <c r="B1626" s="9"/>
      <c r="C1626" s="7"/>
      <c r="D1626" s="1"/>
      <c r="E1626" s="1"/>
      <c r="F1626" s="1"/>
      <c r="G1626" s="1"/>
      <c r="H1626" s="1"/>
      <c r="L1626" s="1"/>
      <c r="M1626" s="1"/>
      <c r="N1626" s="19"/>
    </row>
    <row r="1627" spans="1:14" ht="12.75">
      <c r="A1627" s="9"/>
      <c r="B1627" s="9"/>
      <c r="C1627" s="7"/>
      <c r="D1627" s="1"/>
      <c r="E1627" s="1"/>
      <c r="F1627" s="1"/>
      <c r="G1627" s="1"/>
      <c r="H1627" s="1"/>
      <c r="L1627" s="1"/>
      <c r="M1627" s="1"/>
      <c r="N1627" s="19"/>
    </row>
    <row r="1628" spans="1:14" ht="12.75">
      <c r="A1628" s="9"/>
      <c r="B1628" s="9"/>
      <c r="C1628" s="7"/>
      <c r="D1628" s="1"/>
      <c r="E1628" s="1"/>
      <c r="F1628" s="1"/>
      <c r="G1628" s="1"/>
      <c r="H1628" s="1"/>
      <c r="L1628" s="1"/>
      <c r="M1628" s="1"/>
      <c r="N1628" s="19"/>
    </row>
    <row r="1629" spans="1:14" ht="12.75">
      <c r="A1629" s="9"/>
      <c r="B1629" s="9"/>
      <c r="C1629" s="7"/>
      <c r="D1629" s="1"/>
      <c r="E1629" s="1"/>
      <c r="F1629" s="1"/>
      <c r="G1629" s="1"/>
      <c r="H1629" s="1"/>
      <c r="L1629" s="1"/>
      <c r="M1629" s="1"/>
      <c r="N1629" s="19"/>
    </row>
    <row r="1630" spans="1:14" ht="12.75">
      <c r="A1630" s="9"/>
      <c r="B1630" s="9"/>
      <c r="C1630" s="7"/>
      <c r="D1630" s="1"/>
      <c r="E1630" s="1"/>
      <c r="F1630" s="1"/>
      <c r="G1630" s="1"/>
      <c r="H1630" s="1"/>
      <c r="L1630" s="1"/>
      <c r="M1630" s="1"/>
      <c r="N1630" s="19"/>
    </row>
    <row r="1631" spans="1:14" ht="12.75">
      <c r="A1631" s="9"/>
      <c r="B1631" s="9"/>
      <c r="C1631" s="7"/>
      <c r="D1631" s="1"/>
      <c r="E1631" s="1"/>
      <c r="F1631" s="1"/>
      <c r="G1631" s="1"/>
      <c r="H1631" s="1"/>
      <c r="L1631" s="1"/>
      <c r="M1631" s="1"/>
      <c r="N1631" s="19"/>
    </row>
    <row r="1632" spans="1:14" ht="12.75">
      <c r="A1632" s="9"/>
      <c r="B1632" s="9"/>
      <c r="C1632" s="7"/>
      <c r="D1632" s="1"/>
      <c r="E1632" s="1"/>
      <c r="F1632" s="1"/>
      <c r="G1632" s="1"/>
      <c r="H1632" s="1"/>
      <c r="L1632" s="1"/>
      <c r="M1632" s="1"/>
      <c r="N1632" s="19"/>
    </row>
    <row r="1633" spans="1:14" ht="12.75">
      <c r="A1633" s="9"/>
      <c r="B1633" s="9"/>
      <c r="C1633" s="7"/>
      <c r="D1633" s="1"/>
      <c r="E1633" s="1"/>
      <c r="F1633" s="1"/>
      <c r="G1633" s="1"/>
      <c r="H1633" s="1"/>
      <c r="L1633" s="1"/>
      <c r="M1633" s="1"/>
      <c r="N1633" s="19"/>
    </row>
    <row r="1634" spans="1:14" ht="12.75">
      <c r="A1634" s="9"/>
      <c r="B1634" s="9"/>
      <c r="C1634" s="7"/>
      <c r="D1634" s="1"/>
      <c r="E1634" s="1"/>
      <c r="F1634" s="1"/>
      <c r="G1634" s="1"/>
      <c r="H1634" s="1"/>
      <c r="L1634" s="1"/>
      <c r="M1634" s="1"/>
      <c r="N1634" s="19"/>
    </row>
    <row r="1635" spans="1:14" ht="12.75">
      <c r="A1635" s="9"/>
      <c r="B1635" s="9"/>
      <c r="C1635" s="7"/>
      <c r="D1635" s="1"/>
      <c r="E1635" s="1"/>
      <c r="F1635" s="1"/>
      <c r="G1635" s="1"/>
      <c r="H1635" s="1"/>
      <c r="L1635" s="1"/>
      <c r="M1635" s="1"/>
      <c r="N1635" s="19"/>
    </row>
    <row r="1636" spans="1:14" ht="12.75">
      <c r="A1636" s="9"/>
      <c r="B1636" s="9"/>
      <c r="C1636" s="7"/>
      <c r="D1636" s="1"/>
      <c r="E1636" s="1"/>
      <c r="F1636" s="1"/>
      <c r="G1636" s="1"/>
      <c r="H1636" s="1"/>
      <c r="L1636" s="1"/>
      <c r="M1636" s="1"/>
      <c r="N1636" s="19"/>
    </row>
    <row r="1637" spans="1:14" ht="12.75">
      <c r="A1637" s="9"/>
      <c r="B1637" s="9"/>
      <c r="C1637" s="7"/>
      <c r="D1637" s="1"/>
      <c r="E1637" s="1"/>
      <c r="F1637" s="1"/>
      <c r="G1637" s="1"/>
      <c r="H1637" s="1"/>
      <c r="L1637" s="1"/>
      <c r="M1637" s="1"/>
      <c r="N1637" s="19"/>
    </row>
    <row r="1638" spans="1:14" ht="12.75">
      <c r="A1638" s="9"/>
      <c r="B1638" s="9"/>
      <c r="C1638" s="7"/>
      <c r="D1638" s="1"/>
      <c r="E1638" s="1"/>
      <c r="F1638" s="1"/>
      <c r="G1638" s="1"/>
      <c r="H1638" s="1"/>
      <c r="L1638" s="1"/>
      <c r="M1638" s="1"/>
      <c r="N1638" s="19"/>
    </row>
    <row r="1639" spans="1:14" ht="12.75">
      <c r="A1639" s="9"/>
      <c r="B1639" s="9"/>
      <c r="C1639" s="7"/>
      <c r="D1639" s="1"/>
      <c r="E1639" s="1"/>
      <c r="F1639" s="1"/>
      <c r="G1639" s="1"/>
      <c r="H1639" s="1"/>
      <c r="L1639" s="1"/>
      <c r="M1639" s="1"/>
      <c r="N1639" s="19"/>
    </row>
    <row r="1640" spans="1:14" ht="12.75">
      <c r="A1640" s="9"/>
      <c r="B1640" s="9"/>
      <c r="C1640" s="7"/>
      <c r="D1640" s="1"/>
      <c r="E1640" s="1"/>
      <c r="F1640" s="1"/>
      <c r="G1640" s="1"/>
      <c r="H1640" s="1"/>
      <c r="L1640" s="1"/>
      <c r="M1640" s="1"/>
      <c r="N1640" s="19"/>
    </row>
    <row r="1641" spans="1:14" ht="12.75">
      <c r="A1641" s="9"/>
      <c r="B1641" s="9"/>
      <c r="C1641" s="7"/>
      <c r="D1641" s="1"/>
      <c r="E1641" s="1"/>
      <c r="F1641" s="1"/>
      <c r="G1641" s="1"/>
      <c r="H1641" s="1"/>
      <c r="L1641" s="1"/>
      <c r="M1641" s="1"/>
      <c r="N1641" s="19"/>
    </row>
    <row r="1642" spans="1:14" ht="12.75">
      <c r="A1642" s="9"/>
      <c r="B1642" s="9"/>
      <c r="C1642" s="7"/>
      <c r="D1642" s="1"/>
      <c r="E1642" s="1"/>
      <c r="F1642" s="1"/>
      <c r="G1642" s="1"/>
      <c r="H1642" s="1"/>
      <c r="L1642" s="1"/>
      <c r="M1642" s="1"/>
      <c r="N1642" s="19"/>
    </row>
    <row r="1643" spans="1:14" ht="12.75">
      <c r="A1643" s="9"/>
      <c r="B1643" s="9"/>
      <c r="C1643" s="7"/>
      <c r="D1643" s="1"/>
      <c r="E1643" s="1"/>
      <c r="F1643" s="1"/>
      <c r="G1643" s="1"/>
      <c r="H1643" s="1"/>
      <c r="L1643" s="1"/>
      <c r="M1643" s="1"/>
      <c r="N1643" s="19"/>
    </row>
    <row r="1644" spans="1:14" ht="12.75">
      <c r="A1644" s="9"/>
      <c r="B1644" s="9"/>
      <c r="C1644" s="7"/>
      <c r="D1644" s="1"/>
      <c r="E1644" s="1"/>
      <c r="F1644" s="1"/>
      <c r="G1644" s="1"/>
      <c r="H1644" s="1"/>
      <c r="L1644" s="1"/>
      <c r="M1644" s="1"/>
      <c r="N1644" s="19"/>
    </row>
    <row r="1645" spans="1:14" ht="12.75">
      <c r="A1645" s="9"/>
      <c r="B1645" s="9"/>
      <c r="C1645" s="7"/>
      <c r="D1645" s="1"/>
      <c r="E1645" s="1"/>
      <c r="F1645" s="1"/>
      <c r="G1645" s="1"/>
      <c r="H1645" s="1"/>
      <c r="L1645" s="1"/>
      <c r="M1645" s="1"/>
      <c r="N1645" s="19"/>
    </row>
    <row r="1646" spans="1:14" ht="12.75">
      <c r="A1646" s="9"/>
      <c r="B1646" s="9"/>
      <c r="C1646" s="7"/>
      <c r="D1646" s="1"/>
      <c r="E1646" s="1"/>
      <c r="F1646" s="1"/>
      <c r="G1646" s="1"/>
      <c r="H1646" s="1"/>
      <c r="L1646" s="1"/>
      <c r="M1646" s="1"/>
      <c r="N1646" s="19"/>
    </row>
    <row r="1647" spans="1:14" ht="12.75">
      <c r="A1647" s="9"/>
      <c r="B1647" s="9"/>
      <c r="C1647" s="7"/>
      <c r="D1647" s="1"/>
      <c r="E1647" s="1"/>
      <c r="F1647" s="1"/>
      <c r="G1647" s="1"/>
      <c r="H1647" s="1"/>
      <c r="L1647" s="1"/>
      <c r="M1647" s="1"/>
      <c r="N1647" s="19"/>
    </row>
    <row r="1648" spans="1:14" ht="12.75">
      <c r="A1648" s="9"/>
      <c r="B1648" s="9"/>
      <c r="C1648" s="7"/>
      <c r="D1648" s="1"/>
      <c r="E1648" s="1"/>
      <c r="F1648" s="1"/>
      <c r="G1648" s="1"/>
      <c r="H1648" s="1"/>
      <c r="L1648" s="1"/>
      <c r="M1648" s="1"/>
      <c r="N1648" s="19"/>
    </row>
    <row r="1649" spans="1:14" ht="12.75">
      <c r="A1649" s="9"/>
      <c r="B1649" s="9"/>
      <c r="C1649" s="7"/>
      <c r="D1649" s="1"/>
      <c r="E1649" s="1"/>
      <c r="F1649" s="1"/>
      <c r="G1649" s="1"/>
      <c r="H1649" s="1"/>
      <c r="L1649" s="1"/>
      <c r="M1649" s="1"/>
      <c r="N1649" s="19"/>
    </row>
    <row r="1650" spans="1:14" ht="12.75">
      <c r="A1650" s="9"/>
      <c r="B1650" s="9"/>
      <c r="C1650" s="7"/>
      <c r="D1650" s="1"/>
      <c r="E1650" s="1"/>
      <c r="F1650" s="1"/>
      <c r="G1650" s="1"/>
      <c r="H1650" s="1"/>
      <c r="L1650" s="1"/>
      <c r="M1650" s="1"/>
      <c r="N1650" s="19"/>
    </row>
    <row r="1651" spans="1:14" ht="12.75">
      <c r="A1651" s="9"/>
      <c r="B1651" s="9"/>
      <c r="C1651" s="7"/>
      <c r="D1651" s="1"/>
      <c r="E1651" s="1"/>
      <c r="F1651" s="1"/>
      <c r="G1651" s="1"/>
      <c r="H1651" s="1"/>
      <c r="L1651" s="1"/>
      <c r="M1651" s="1"/>
      <c r="N1651" s="19"/>
    </row>
    <row r="1652" spans="1:14" ht="12.75">
      <c r="A1652" s="9"/>
      <c r="B1652" s="9"/>
      <c r="C1652" s="7"/>
      <c r="D1652" s="1"/>
      <c r="E1652" s="1"/>
      <c r="F1652" s="1"/>
      <c r="G1652" s="1"/>
      <c r="H1652" s="1"/>
      <c r="L1652" s="1"/>
      <c r="M1652" s="1"/>
      <c r="N1652" s="19"/>
    </row>
    <row r="1653" spans="1:14" ht="12.75">
      <c r="A1653" s="9"/>
      <c r="B1653" s="9"/>
      <c r="C1653" s="7"/>
      <c r="D1653" s="1"/>
      <c r="E1653" s="1"/>
      <c r="F1653" s="1"/>
      <c r="G1653" s="1"/>
      <c r="H1653" s="1"/>
      <c r="L1653" s="1"/>
      <c r="M1653" s="1"/>
      <c r="N1653" s="19"/>
    </row>
    <row r="1654" spans="1:14" ht="12.75">
      <c r="A1654" s="9"/>
      <c r="B1654" s="9"/>
      <c r="C1654" s="7"/>
      <c r="D1654" s="1"/>
      <c r="E1654" s="1"/>
      <c r="F1654" s="1"/>
      <c r="G1654" s="1"/>
      <c r="H1654" s="1"/>
      <c r="L1654" s="1"/>
      <c r="M1654" s="1"/>
      <c r="N1654" s="19"/>
    </row>
    <row r="1655" spans="1:14" ht="12.75">
      <c r="A1655" s="9"/>
      <c r="B1655" s="9"/>
      <c r="C1655" s="7"/>
      <c r="D1655" s="1"/>
      <c r="E1655" s="1"/>
      <c r="F1655" s="1"/>
      <c r="G1655" s="1"/>
      <c r="H1655" s="1"/>
      <c r="L1655" s="1"/>
      <c r="M1655" s="1"/>
      <c r="N1655" s="19"/>
    </row>
    <row r="1656" spans="1:14" ht="12.75">
      <c r="A1656" s="9"/>
      <c r="B1656" s="9"/>
      <c r="C1656" s="7"/>
      <c r="D1656" s="1"/>
      <c r="E1656" s="1"/>
      <c r="F1656" s="1"/>
      <c r="G1656" s="1"/>
      <c r="H1656" s="1"/>
      <c r="L1656" s="1"/>
      <c r="M1656" s="1"/>
      <c r="N1656" s="19"/>
    </row>
    <row r="1657" spans="1:14" ht="12.75">
      <c r="A1657" s="9"/>
      <c r="B1657" s="9"/>
      <c r="C1657" s="7"/>
      <c r="D1657" s="1"/>
      <c r="E1657" s="1"/>
      <c r="F1657" s="1"/>
      <c r="G1657" s="1"/>
      <c r="H1657" s="1"/>
      <c r="L1657" s="1"/>
      <c r="M1657" s="1"/>
      <c r="N1657" s="19"/>
    </row>
    <row r="1658" spans="1:14" ht="12.75">
      <c r="A1658" s="9"/>
      <c r="B1658" s="9"/>
      <c r="C1658" s="7"/>
      <c r="D1658" s="1"/>
      <c r="E1658" s="1"/>
      <c r="F1658" s="1"/>
      <c r="G1658" s="1"/>
      <c r="H1658" s="1"/>
      <c r="L1658" s="1"/>
      <c r="M1658" s="1"/>
      <c r="N1658" s="19"/>
    </row>
    <row r="1659" spans="1:14" ht="12.75">
      <c r="A1659" s="9"/>
      <c r="B1659" s="9"/>
      <c r="C1659" s="7"/>
      <c r="D1659" s="1"/>
      <c r="E1659" s="1"/>
      <c r="F1659" s="1"/>
      <c r="G1659" s="1"/>
      <c r="H1659" s="1"/>
      <c r="L1659" s="1"/>
      <c r="M1659" s="1"/>
      <c r="N1659" s="19"/>
    </row>
    <row r="1660" spans="1:14" ht="12.75">
      <c r="A1660" s="9"/>
      <c r="B1660" s="9"/>
      <c r="C1660" s="7"/>
      <c r="D1660" s="1"/>
      <c r="E1660" s="1"/>
      <c r="F1660" s="1"/>
      <c r="G1660" s="1"/>
      <c r="H1660" s="1"/>
      <c r="L1660" s="1"/>
      <c r="M1660" s="1"/>
      <c r="N1660" s="19"/>
    </row>
    <row r="1661" spans="1:14" ht="12.75">
      <c r="A1661" s="9"/>
      <c r="B1661" s="9"/>
      <c r="C1661" s="7"/>
      <c r="D1661" s="1"/>
      <c r="E1661" s="1"/>
      <c r="F1661" s="1"/>
      <c r="G1661" s="1"/>
      <c r="H1661" s="1"/>
      <c r="L1661" s="1"/>
      <c r="M1661" s="1"/>
      <c r="N1661" s="19"/>
    </row>
    <row r="1662" spans="1:14" ht="12.75">
      <c r="A1662" s="9"/>
      <c r="B1662" s="9"/>
      <c r="C1662" s="7"/>
      <c r="D1662" s="1"/>
      <c r="E1662" s="1"/>
      <c r="F1662" s="1"/>
      <c r="G1662" s="1"/>
      <c r="H1662" s="1"/>
      <c r="L1662" s="1"/>
      <c r="M1662" s="1"/>
      <c r="N1662" s="19"/>
    </row>
    <row r="1663" spans="1:14" ht="12.75">
      <c r="A1663" s="9"/>
      <c r="B1663" s="9"/>
      <c r="C1663" s="7"/>
      <c r="D1663" s="1"/>
      <c r="E1663" s="1"/>
      <c r="F1663" s="1"/>
      <c r="G1663" s="1"/>
      <c r="H1663" s="1"/>
      <c r="L1663" s="1"/>
      <c r="M1663" s="1"/>
      <c r="N1663" s="19"/>
    </row>
    <row r="1664" spans="1:14" ht="12.75">
      <c r="A1664" s="9"/>
      <c r="B1664" s="9"/>
      <c r="C1664" s="7"/>
      <c r="D1664" s="1"/>
      <c r="E1664" s="1"/>
      <c r="F1664" s="1"/>
      <c r="G1664" s="1"/>
      <c r="H1664" s="1"/>
      <c r="L1664" s="1"/>
      <c r="M1664" s="1"/>
      <c r="N1664" s="19"/>
    </row>
    <row r="1665" spans="1:14" ht="12.75">
      <c r="A1665" s="9"/>
      <c r="B1665" s="9"/>
      <c r="C1665" s="7"/>
      <c r="D1665" s="1"/>
      <c r="E1665" s="1"/>
      <c r="F1665" s="1"/>
      <c r="G1665" s="1"/>
      <c r="H1665" s="1"/>
      <c r="L1665" s="1"/>
      <c r="M1665" s="1"/>
      <c r="N1665" s="19"/>
    </row>
    <row r="1666" spans="1:14" ht="12.75">
      <c r="A1666" s="9"/>
      <c r="B1666" s="9"/>
      <c r="C1666" s="7"/>
      <c r="D1666" s="1"/>
      <c r="E1666" s="1"/>
      <c r="F1666" s="1"/>
      <c r="G1666" s="1"/>
      <c r="H1666" s="1"/>
      <c r="L1666" s="1"/>
      <c r="M1666" s="1"/>
      <c r="N1666" s="19"/>
    </row>
    <row r="1667" spans="1:14" ht="12.75">
      <c r="A1667" s="9"/>
      <c r="B1667" s="9"/>
      <c r="C1667" s="7"/>
      <c r="D1667" s="1"/>
      <c r="E1667" s="1"/>
      <c r="F1667" s="1"/>
      <c r="G1667" s="1"/>
      <c r="H1667" s="1"/>
      <c r="L1667" s="1"/>
      <c r="M1667" s="1"/>
      <c r="N1667" s="19"/>
    </row>
    <row r="1668" spans="1:14" ht="12.75">
      <c r="A1668" s="9"/>
      <c r="B1668" s="9"/>
      <c r="C1668" s="7"/>
      <c r="D1668" s="1"/>
      <c r="E1668" s="1"/>
      <c r="F1668" s="1"/>
      <c r="G1668" s="1"/>
      <c r="H1668" s="1"/>
      <c r="L1668" s="1"/>
      <c r="M1668" s="1"/>
      <c r="N1668" s="19"/>
    </row>
    <row r="1669" spans="1:14" ht="12.75">
      <c r="A1669" s="9"/>
      <c r="B1669" s="9"/>
      <c r="C1669" s="7"/>
      <c r="D1669" s="1"/>
      <c r="E1669" s="1"/>
      <c r="F1669" s="1"/>
      <c r="G1669" s="1"/>
      <c r="H1669" s="1"/>
      <c r="L1669" s="1"/>
      <c r="M1669" s="1"/>
      <c r="N1669" s="19"/>
    </row>
    <row r="1670" spans="1:14" ht="12.75">
      <c r="A1670" s="9"/>
      <c r="B1670" s="9"/>
      <c r="C1670" s="7"/>
      <c r="D1670" s="1"/>
      <c r="E1670" s="1"/>
      <c r="F1670" s="1"/>
      <c r="G1670" s="1"/>
      <c r="H1670" s="1"/>
      <c r="L1670" s="1"/>
      <c r="M1670" s="1"/>
      <c r="N1670" s="19"/>
    </row>
    <row r="1671" spans="1:14" ht="12.75">
      <c r="A1671" s="9"/>
      <c r="B1671" s="9"/>
      <c r="C1671" s="7"/>
      <c r="D1671" s="1"/>
      <c r="E1671" s="1"/>
      <c r="F1671" s="1"/>
      <c r="G1671" s="1"/>
      <c r="H1671" s="1"/>
      <c r="L1671" s="1"/>
      <c r="M1671" s="1"/>
      <c r="N1671" s="19"/>
    </row>
    <row r="1672" spans="1:14" ht="12.75">
      <c r="A1672" s="9"/>
      <c r="B1672" s="9"/>
      <c r="C1672" s="7"/>
      <c r="D1672" s="1"/>
      <c r="E1672" s="1"/>
      <c r="F1672" s="1"/>
      <c r="G1672" s="1"/>
      <c r="H1672" s="1"/>
      <c r="L1672" s="1"/>
      <c r="M1672" s="1"/>
      <c r="N1672" s="19"/>
    </row>
    <row r="1673" spans="1:14" ht="12.75">
      <c r="A1673" s="9"/>
      <c r="B1673" s="9"/>
      <c r="C1673" s="7"/>
      <c r="D1673" s="1"/>
      <c r="E1673" s="1"/>
      <c r="F1673" s="1"/>
      <c r="G1673" s="1"/>
      <c r="H1673" s="1"/>
      <c r="L1673" s="1"/>
      <c r="M1673" s="1"/>
      <c r="N1673" s="19"/>
    </row>
    <row r="1674" spans="1:14" ht="12.75">
      <c r="A1674" s="9"/>
      <c r="B1674" s="9"/>
      <c r="C1674" s="7"/>
      <c r="D1674" s="1"/>
      <c r="E1674" s="1"/>
      <c r="F1674" s="1"/>
      <c r="G1674" s="1"/>
      <c r="H1674" s="1"/>
      <c r="L1674" s="1"/>
      <c r="M1674" s="1"/>
      <c r="N1674" s="19"/>
    </row>
    <row r="1675" spans="1:14" ht="12.75">
      <c r="A1675" s="9"/>
      <c r="B1675" s="9"/>
      <c r="C1675" s="7"/>
      <c r="D1675" s="1"/>
      <c r="E1675" s="1"/>
      <c r="F1675" s="1"/>
      <c r="G1675" s="1"/>
      <c r="H1675" s="1"/>
      <c r="L1675" s="1"/>
      <c r="M1675" s="1"/>
      <c r="N1675" s="19"/>
    </row>
    <row r="1676" spans="1:14" ht="12.75">
      <c r="A1676" s="9"/>
      <c r="B1676" s="9"/>
      <c r="C1676" s="7"/>
      <c r="D1676" s="1"/>
      <c r="E1676" s="1"/>
      <c r="F1676" s="1"/>
      <c r="G1676" s="1"/>
      <c r="H1676" s="1"/>
      <c r="L1676" s="1"/>
      <c r="M1676" s="1"/>
      <c r="N1676" s="19"/>
    </row>
    <row r="1677" spans="1:14" ht="12.75">
      <c r="A1677" s="9"/>
      <c r="B1677" s="9"/>
      <c r="C1677" s="7"/>
      <c r="D1677" s="1"/>
      <c r="E1677" s="1"/>
      <c r="F1677" s="1"/>
      <c r="G1677" s="1"/>
      <c r="H1677" s="1"/>
      <c r="L1677" s="1"/>
      <c r="M1677" s="1"/>
      <c r="N1677" s="19"/>
    </row>
    <row r="1678" spans="1:14" ht="12.75">
      <c r="A1678" s="9"/>
      <c r="B1678" s="9"/>
      <c r="C1678" s="7"/>
      <c r="D1678" s="1"/>
      <c r="E1678" s="1"/>
      <c r="F1678" s="1"/>
      <c r="G1678" s="1"/>
      <c r="H1678" s="1"/>
      <c r="L1678" s="1"/>
      <c r="M1678" s="1"/>
      <c r="N1678" s="19"/>
    </row>
    <row r="1679" spans="1:14" ht="12.75">
      <c r="A1679" s="9"/>
      <c r="B1679" s="9"/>
      <c r="C1679" s="7"/>
      <c r="D1679" s="1"/>
      <c r="E1679" s="1"/>
      <c r="F1679" s="1"/>
      <c r="G1679" s="1"/>
      <c r="H1679" s="1"/>
      <c r="L1679" s="1"/>
      <c r="M1679" s="1"/>
      <c r="N1679" s="19"/>
    </row>
    <row r="1680" spans="1:14" ht="12.75">
      <c r="A1680" s="9"/>
      <c r="B1680" s="9"/>
      <c r="C1680" s="7"/>
      <c r="D1680" s="1"/>
      <c r="E1680" s="1"/>
      <c r="F1680" s="1"/>
      <c r="G1680" s="1"/>
      <c r="H1680" s="1"/>
      <c r="L1680" s="1"/>
      <c r="M1680" s="1"/>
      <c r="N1680" s="19"/>
    </row>
    <row r="1681" spans="1:14" ht="12.75">
      <c r="A1681" s="9"/>
      <c r="B1681" s="9"/>
      <c r="C1681" s="7"/>
      <c r="D1681" s="1"/>
      <c r="E1681" s="1"/>
      <c r="F1681" s="1"/>
      <c r="G1681" s="1"/>
      <c r="H1681" s="1"/>
      <c r="L1681" s="1"/>
      <c r="M1681" s="1"/>
      <c r="N1681" s="19"/>
    </row>
    <row r="1682" spans="1:14" ht="12.75">
      <c r="A1682" s="9"/>
      <c r="B1682" s="9"/>
      <c r="C1682" s="7"/>
      <c r="D1682" s="1"/>
      <c r="E1682" s="1"/>
      <c r="F1682" s="1"/>
      <c r="G1682" s="1"/>
      <c r="H1682" s="1"/>
      <c r="L1682" s="1"/>
      <c r="M1682" s="1"/>
      <c r="N1682" s="19"/>
    </row>
    <row r="1683" spans="1:14" ht="12.75">
      <c r="A1683" s="9"/>
      <c r="B1683" s="9"/>
      <c r="C1683" s="7"/>
      <c r="D1683" s="1"/>
      <c r="E1683" s="1"/>
      <c r="F1683" s="1"/>
      <c r="G1683" s="1"/>
      <c r="H1683" s="1"/>
      <c r="L1683" s="1"/>
      <c r="M1683" s="1"/>
      <c r="N1683" s="19"/>
    </row>
    <row r="1684" spans="1:14" ht="12.75">
      <c r="A1684" s="9"/>
      <c r="B1684" s="9"/>
      <c r="C1684" s="7"/>
      <c r="D1684" s="1"/>
      <c r="E1684" s="1"/>
      <c r="F1684" s="1"/>
      <c r="G1684" s="1"/>
      <c r="H1684" s="1"/>
      <c r="L1684" s="1"/>
      <c r="M1684" s="1"/>
      <c r="N1684" s="19"/>
    </row>
    <row r="1685" spans="1:14" ht="12.75">
      <c r="A1685" s="9"/>
      <c r="B1685" s="9"/>
      <c r="C1685" s="7"/>
      <c r="D1685" s="1"/>
      <c r="E1685" s="1"/>
      <c r="F1685" s="1"/>
      <c r="G1685" s="1"/>
      <c r="H1685" s="1"/>
      <c r="L1685" s="1"/>
      <c r="M1685" s="1"/>
      <c r="N1685" s="19"/>
    </row>
    <row r="1686" spans="1:14" ht="12.75">
      <c r="A1686" s="9"/>
      <c r="B1686" s="9"/>
      <c r="C1686" s="7"/>
      <c r="D1686" s="1"/>
      <c r="E1686" s="1"/>
      <c r="F1686" s="1"/>
      <c r="G1686" s="1"/>
      <c r="H1686" s="1"/>
      <c r="L1686" s="1"/>
      <c r="M1686" s="1"/>
      <c r="N1686" s="19"/>
    </row>
    <row r="1687" spans="1:14" ht="12.75">
      <c r="A1687" s="9"/>
      <c r="B1687" s="9"/>
      <c r="C1687" s="7"/>
      <c r="D1687" s="1"/>
      <c r="E1687" s="1"/>
      <c r="F1687" s="1"/>
      <c r="G1687" s="1"/>
      <c r="H1687" s="1"/>
      <c r="L1687" s="1"/>
      <c r="M1687" s="1"/>
      <c r="N1687" s="19"/>
    </row>
    <row r="1688" spans="1:14" ht="12.75">
      <c r="A1688" s="9"/>
      <c r="B1688" s="9"/>
      <c r="C1688" s="7"/>
      <c r="D1688" s="1"/>
      <c r="E1688" s="1"/>
      <c r="F1688" s="1"/>
      <c r="G1688" s="1"/>
      <c r="H1688" s="1"/>
      <c r="L1688" s="1"/>
      <c r="M1688" s="1"/>
      <c r="N1688" s="19"/>
    </row>
    <row r="1689" spans="1:14" ht="12.75">
      <c r="A1689" s="9"/>
      <c r="B1689" s="9"/>
      <c r="C1689" s="7"/>
      <c r="D1689" s="1"/>
      <c r="E1689" s="1"/>
      <c r="F1689" s="1"/>
      <c r="G1689" s="1"/>
      <c r="H1689" s="1"/>
      <c r="L1689" s="1"/>
      <c r="M1689" s="1"/>
      <c r="N1689" s="19"/>
    </row>
    <row r="1690" spans="1:14" ht="12.75">
      <c r="A1690" s="9"/>
      <c r="B1690" s="9"/>
      <c r="C1690" s="7"/>
      <c r="D1690" s="1"/>
      <c r="E1690" s="1"/>
      <c r="F1690" s="1"/>
      <c r="G1690" s="1"/>
      <c r="H1690" s="1"/>
      <c r="L1690" s="1"/>
      <c r="M1690" s="1"/>
      <c r="N1690" s="19"/>
    </row>
    <row r="1691" spans="1:14" ht="12.75">
      <c r="A1691" s="9"/>
      <c r="B1691" s="9"/>
      <c r="C1691" s="7"/>
      <c r="D1691" s="1"/>
      <c r="E1691" s="1"/>
      <c r="F1691" s="1"/>
      <c r="G1691" s="1"/>
      <c r="H1691" s="1"/>
      <c r="L1691" s="1"/>
      <c r="M1691" s="1"/>
      <c r="N1691" s="19"/>
    </row>
    <row r="1692" spans="1:14" ht="12.75">
      <c r="A1692" s="9"/>
      <c r="B1692" s="9"/>
      <c r="C1692" s="7"/>
      <c r="D1692" s="1"/>
      <c r="E1692" s="1"/>
      <c r="F1692" s="1"/>
      <c r="G1692" s="1"/>
      <c r="H1692" s="1"/>
      <c r="L1692" s="1"/>
      <c r="M1692" s="1"/>
      <c r="N1692" s="19"/>
    </row>
    <row r="1693" spans="1:14" ht="12.75">
      <c r="A1693" s="9"/>
      <c r="B1693" s="9"/>
      <c r="C1693" s="7"/>
      <c r="D1693" s="1"/>
      <c r="E1693" s="1"/>
      <c r="F1693" s="1"/>
      <c r="G1693" s="1"/>
      <c r="H1693" s="1"/>
      <c r="L1693" s="1"/>
      <c r="M1693" s="1"/>
      <c r="N1693" s="19"/>
    </row>
    <row r="1694" spans="1:14" ht="12.75">
      <c r="A1694" s="9"/>
      <c r="B1694" s="9"/>
      <c r="C1694" s="7"/>
      <c r="D1694" s="1"/>
      <c r="E1694" s="1"/>
      <c r="F1694" s="1"/>
      <c r="G1694" s="1"/>
      <c r="H1694" s="1"/>
      <c r="L1694" s="1"/>
      <c r="M1694" s="1"/>
      <c r="N1694" s="19"/>
    </row>
    <row r="1695" spans="1:14" ht="12.75">
      <c r="A1695" s="9"/>
      <c r="B1695" s="9"/>
      <c r="C1695" s="7"/>
      <c r="D1695" s="1"/>
      <c r="E1695" s="1"/>
      <c r="F1695" s="1"/>
      <c r="G1695" s="1"/>
      <c r="H1695" s="1"/>
      <c r="L1695" s="1"/>
      <c r="M1695" s="1"/>
      <c r="N1695" s="19"/>
    </row>
    <row r="1696" spans="1:14" ht="12.75">
      <c r="A1696" s="9"/>
      <c r="B1696" s="9"/>
      <c r="C1696" s="7"/>
      <c r="D1696" s="1"/>
      <c r="E1696" s="1"/>
      <c r="F1696" s="1"/>
      <c r="G1696" s="1"/>
      <c r="H1696" s="1"/>
      <c r="L1696" s="1"/>
      <c r="M1696" s="1"/>
      <c r="N1696" s="19"/>
    </row>
    <row r="1697" spans="1:14" ht="12.75">
      <c r="A1697" s="9"/>
      <c r="B1697" s="9"/>
      <c r="C1697" s="7"/>
      <c r="D1697" s="1"/>
      <c r="E1697" s="1"/>
      <c r="F1697" s="1"/>
      <c r="G1697" s="1"/>
      <c r="H1697" s="1"/>
      <c r="L1697" s="1"/>
      <c r="M1697" s="1"/>
      <c r="N1697" s="19"/>
    </row>
    <row r="1698" spans="1:14" ht="12.75">
      <c r="A1698" s="9"/>
      <c r="B1698" s="9"/>
      <c r="C1698" s="7"/>
      <c r="D1698" s="1"/>
      <c r="E1698" s="1"/>
      <c r="F1698" s="1"/>
      <c r="G1698" s="1"/>
      <c r="H1698" s="1"/>
      <c r="L1698" s="1"/>
      <c r="M1698" s="1"/>
      <c r="N1698" s="19"/>
    </row>
    <row r="1699" spans="1:14" ht="12.75">
      <c r="A1699" s="9"/>
      <c r="B1699" s="9"/>
      <c r="C1699" s="7"/>
      <c r="D1699" s="1"/>
      <c r="E1699" s="1"/>
      <c r="F1699" s="1"/>
      <c r="G1699" s="1"/>
      <c r="H1699" s="1"/>
      <c r="L1699" s="1"/>
      <c r="M1699" s="1"/>
      <c r="N1699" s="19"/>
    </row>
    <row r="1700" spans="1:14" ht="12.75">
      <c r="A1700" s="9"/>
      <c r="B1700" s="9"/>
      <c r="C1700" s="7"/>
      <c r="D1700" s="1"/>
      <c r="E1700" s="1"/>
      <c r="F1700" s="1"/>
      <c r="G1700" s="1"/>
      <c r="H1700" s="1"/>
      <c r="L1700" s="1"/>
      <c r="M1700" s="1"/>
      <c r="N1700" s="19"/>
    </row>
    <row r="1701" spans="1:14" ht="12.75">
      <c r="A1701" s="9"/>
      <c r="B1701" s="9"/>
      <c r="C1701" s="7"/>
      <c r="D1701" s="1"/>
      <c r="E1701" s="1"/>
      <c r="F1701" s="1"/>
      <c r="G1701" s="1"/>
      <c r="H1701" s="1"/>
      <c r="L1701" s="1"/>
      <c r="M1701" s="1"/>
      <c r="N1701" s="19"/>
    </row>
    <row r="1702" spans="1:14" ht="12.75">
      <c r="A1702" s="9"/>
      <c r="B1702" s="9"/>
      <c r="C1702" s="7"/>
      <c r="D1702" s="1"/>
      <c r="E1702" s="1"/>
      <c r="F1702" s="1"/>
      <c r="G1702" s="1"/>
      <c r="H1702" s="1"/>
      <c r="L1702" s="1"/>
      <c r="M1702" s="1"/>
      <c r="N1702" s="19"/>
    </row>
    <row r="1703" spans="1:14" ht="12.75">
      <c r="A1703" s="9"/>
      <c r="B1703" s="9"/>
      <c r="C1703" s="7"/>
      <c r="D1703" s="1"/>
      <c r="E1703" s="1"/>
      <c r="F1703" s="1"/>
      <c r="G1703" s="1"/>
      <c r="H1703" s="1"/>
      <c r="L1703" s="1"/>
      <c r="M1703" s="1"/>
      <c r="N1703" s="19"/>
    </row>
    <row r="1704" spans="1:14" ht="12.75">
      <c r="A1704" s="9"/>
      <c r="B1704" s="9"/>
      <c r="C1704" s="7"/>
      <c r="D1704" s="1"/>
      <c r="E1704" s="1"/>
      <c r="F1704" s="1"/>
      <c r="G1704" s="1"/>
      <c r="H1704" s="1"/>
      <c r="L1704" s="1"/>
      <c r="M1704" s="1"/>
      <c r="N1704" s="19"/>
    </row>
    <row r="1705" spans="1:14" ht="12.75">
      <c r="A1705" s="9"/>
      <c r="B1705" s="9"/>
      <c r="C1705" s="7"/>
      <c r="D1705" s="1"/>
      <c r="E1705" s="1"/>
      <c r="F1705" s="1"/>
      <c r="G1705" s="1"/>
      <c r="H1705" s="1"/>
      <c r="L1705" s="1"/>
      <c r="M1705" s="1"/>
      <c r="N1705" s="19"/>
    </row>
    <row r="1706" spans="1:14" ht="12.75">
      <c r="A1706" s="9"/>
      <c r="B1706" s="9"/>
      <c r="C1706" s="7"/>
      <c r="D1706" s="1"/>
      <c r="E1706" s="1"/>
      <c r="F1706" s="1"/>
      <c r="G1706" s="1"/>
      <c r="H1706" s="1"/>
      <c r="L1706" s="1"/>
      <c r="M1706" s="1"/>
      <c r="N1706" s="19"/>
    </row>
    <row r="1707" spans="1:14" ht="12.75">
      <c r="A1707" s="9"/>
      <c r="B1707" s="9"/>
      <c r="C1707" s="7"/>
      <c r="D1707" s="1"/>
      <c r="E1707" s="1"/>
      <c r="F1707" s="1"/>
      <c r="G1707" s="1"/>
      <c r="H1707" s="1"/>
      <c r="L1707" s="1"/>
      <c r="M1707" s="1"/>
      <c r="N1707" s="19"/>
    </row>
    <row r="1708" spans="1:14" ht="12.75">
      <c r="A1708" s="9"/>
      <c r="B1708" s="9"/>
      <c r="C1708" s="7"/>
      <c r="D1708" s="1"/>
      <c r="E1708" s="1"/>
      <c r="F1708" s="1"/>
      <c r="G1708" s="1"/>
      <c r="H1708" s="1"/>
      <c r="L1708" s="1"/>
      <c r="M1708" s="1"/>
      <c r="N1708" s="19"/>
    </row>
    <row r="1709" spans="1:14" ht="12.75">
      <c r="A1709" s="9"/>
      <c r="B1709" s="9"/>
      <c r="C1709" s="7"/>
      <c r="D1709" s="1"/>
      <c r="E1709" s="1"/>
      <c r="F1709" s="1"/>
      <c r="G1709" s="1"/>
      <c r="H1709" s="1"/>
      <c r="L1709" s="1"/>
      <c r="M1709" s="1"/>
      <c r="N1709" s="19"/>
    </row>
    <row r="1710" spans="1:14" ht="12.75">
      <c r="A1710" s="9"/>
      <c r="B1710" s="9"/>
      <c r="C1710" s="7"/>
      <c r="D1710" s="1"/>
      <c r="E1710" s="1"/>
      <c r="F1710" s="1"/>
      <c r="G1710" s="1"/>
      <c r="H1710" s="1"/>
      <c r="L1710" s="1"/>
      <c r="M1710" s="1"/>
      <c r="N1710" s="19"/>
    </row>
    <row r="1711" spans="1:14" ht="12.75">
      <c r="A1711" s="9"/>
      <c r="B1711" s="9"/>
      <c r="C1711" s="7"/>
      <c r="D1711" s="1"/>
      <c r="E1711" s="1"/>
      <c r="F1711" s="1"/>
      <c r="G1711" s="1"/>
      <c r="H1711" s="1"/>
      <c r="L1711" s="1"/>
      <c r="M1711" s="1"/>
      <c r="N1711" s="19"/>
    </row>
    <row r="1712" spans="1:14" ht="12.75">
      <c r="A1712" s="9"/>
      <c r="B1712" s="9"/>
      <c r="C1712" s="7"/>
      <c r="D1712" s="1"/>
      <c r="E1712" s="1"/>
      <c r="F1712" s="1"/>
      <c r="G1712" s="1"/>
      <c r="H1712" s="1"/>
      <c r="L1712" s="1"/>
      <c r="M1712" s="1"/>
      <c r="N1712" s="19"/>
    </row>
    <row r="1713" spans="1:14" ht="12.75">
      <c r="A1713" s="9"/>
      <c r="B1713" s="9"/>
      <c r="C1713" s="7"/>
      <c r="D1713" s="1"/>
      <c r="E1713" s="1"/>
      <c r="F1713" s="1"/>
      <c r="G1713" s="1"/>
      <c r="H1713" s="1"/>
      <c r="L1713" s="1"/>
      <c r="M1713" s="1"/>
      <c r="N1713" s="19"/>
    </row>
    <row r="1714" spans="1:14" ht="12.75">
      <c r="A1714" s="9"/>
      <c r="B1714" s="9"/>
      <c r="C1714" s="7"/>
      <c r="D1714" s="1"/>
      <c r="E1714" s="1"/>
      <c r="F1714" s="1"/>
      <c r="G1714" s="1"/>
      <c r="H1714" s="1"/>
      <c r="L1714" s="1"/>
      <c r="M1714" s="1"/>
      <c r="N1714" s="19"/>
    </row>
    <row r="1715" spans="1:14" ht="12.75">
      <c r="A1715" s="9"/>
      <c r="B1715" s="9"/>
      <c r="C1715" s="7"/>
      <c r="D1715" s="1"/>
      <c r="E1715" s="1"/>
      <c r="F1715" s="1"/>
      <c r="G1715" s="1"/>
      <c r="H1715" s="1"/>
      <c r="L1715" s="1"/>
      <c r="M1715" s="1"/>
      <c r="N1715" s="19"/>
    </row>
    <row r="1716" spans="1:14" ht="12.75">
      <c r="A1716" s="9"/>
      <c r="B1716" s="9"/>
      <c r="C1716" s="7"/>
      <c r="D1716" s="1"/>
      <c r="E1716" s="1"/>
      <c r="F1716" s="1"/>
      <c r="G1716" s="1"/>
      <c r="H1716" s="1"/>
      <c r="L1716" s="1"/>
      <c r="M1716" s="1"/>
      <c r="N1716" s="19"/>
    </row>
    <row r="1717" spans="1:14" ht="12.75">
      <c r="A1717" s="9"/>
      <c r="B1717" s="9"/>
      <c r="C1717" s="7"/>
      <c r="D1717" s="1"/>
      <c r="E1717" s="1"/>
      <c r="F1717" s="1"/>
      <c r="G1717" s="1"/>
      <c r="H1717" s="1"/>
      <c r="L1717" s="1"/>
      <c r="M1717" s="1"/>
      <c r="N1717" s="19"/>
    </row>
    <row r="1718" spans="1:14" ht="12.75">
      <c r="A1718" s="9"/>
      <c r="B1718" s="9"/>
      <c r="C1718" s="7"/>
      <c r="D1718" s="1"/>
      <c r="E1718" s="1"/>
      <c r="F1718" s="1"/>
      <c r="G1718" s="1"/>
      <c r="H1718" s="1"/>
      <c r="L1718" s="1"/>
      <c r="M1718" s="1"/>
      <c r="N1718" s="19"/>
    </row>
    <row r="1719" spans="1:14" ht="12.75">
      <c r="A1719" s="9"/>
      <c r="B1719" s="9"/>
      <c r="C1719" s="7"/>
      <c r="D1719" s="1"/>
      <c r="E1719" s="1"/>
      <c r="F1719" s="1"/>
      <c r="G1719" s="1"/>
      <c r="H1719" s="1"/>
      <c r="L1719" s="1"/>
      <c r="M1719" s="1"/>
      <c r="N1719" s="19"/>
    </row>
    <row r="1720" spans="1:14" ht="12.75">
      <c r="A1720" s="9"/>
      <c r="B1720" s="9"/>
      <c r="C1720" s="7"/>
      <c r="D1720" s="1"/>
      <c r="E1720" s="1"/>
      <c r="F1720" s="1"/>
      <c r="G1720" s="1"/>
      <c r="H1720" s="1"/>
      <c r="L1720" s="1"/>
      <c r="M1720" s="1"/>
      <c r="N1720" s="19"/>
    </row>
    <row r="1721" spans="1:14" ht="12.75">
      <c r="A1721" s="9"/>
      <c r="B1721" s="9"/>
      <c r="C1721" s="7"/>
      <c r="D1721" s="1"/>
      <c r="E1721" s="1"/>
      <c r="F1721" s="1"/>
      <c r="G1721" s="1"/>
      <c r="H1721" s="1"/>
      <c r="L1721" s="1"/>
      <c r="M1721" s="1"/>
      <c r="N1721" s="19"/>
    </row>
    <row r="1722" spans="1:14" ht="12.75">
      <c r="A1722" s="9"/>
      <c r="B1722" s="9"/>
      <c r="C1722" s="7"/>
      <c r="D1722" s="1"/>
      <c r="E1722" s="1"/>
      <c r="F1722" s="1"/>
      <c r="G1722" s="1"/>
      <c r="H1722" s="1"/>
      <c r="L1722" s="1"/>
      <c r="M1722" s="1"/>
      <c r="N1722" s="19"/>
    </row>
    <row r="1723" spans="1:14" ht="12.75">
      <c r="A1723" s="9"/>
      <c r="B1723" s="9"/>
      <c r="C1723" s="7"/>
      <c r="D1723" s="1"/>
      <c r="E1723" s="1"/>
      <c r="F1723" s="1"/>
      <c r="G1723" s="1"/>
      <c r="H1723" s="1"/>
      <c r="L1723" s="1"/>
      <c r="M1723" s="1"/>
      <c r="N1723" s="19"/>
    </row>
    <row r="1724" spans="1:14" ht="12.75">
      <c r="A1724" s="9"/>
      <c r="B1724" s="9"/>
      <c r="C1724" s="7"/>
      <c r="D1724" s="1"/>
      <c r="E1724" s="1"/>
      <c r="F1724" s="1"/>
      <c r="G1724" s="1"/>
      <c r="H1724" s="1"/>
      <c r="L1724" s="1"/>
      <c r="M1724" s="1"/>
      <c r="N1724" s="19"/>
    </row>
    <row r="1725" spans="1:14" ht="12.75">
      <c r="A1725" s="9"/>
      <c r="B1725" s="9"/>
      <c r="C1725" s="7"/>
      <c r="D1725" s="1"/>
      <c r="E1725" s="1"/>
      <c r="F1725" s="1"/>
      <c r="G1725" s="1"/>
      <c r="H1725" s="1"/>
      <c r="L1725" s="1"/>
      <c r="M1725" s="1"/>
      <c r="N1725" s="19"/>
    </row>
    <row r="1726" spans="1:14" ht="12.75">
      <c r="A1726" s="9"/>
      <c r="B1726" s="9"/>
      <c r="C1726" s="7"/>
      <c r="D1726" s="1"/>
      <c r="E1726" s="1"/>
      <c r="F1726" s="1"/>
      <c r="G1726" s="1"/>
      <c r="H1726" s="1"/>
      <c r="L1726" s="1"/>
      <c r="M1726" s="1"/>
      <c r="N1726" s="19"/>
    </row>
    <row r="1727" spans="1:14" ht="12.75">
      <c r="A1727" s="9"/>
      <c r="B1727" s="9"/>
      <c r="C1727" s="7"/>
      <c r="D1727" s="1"/>
      <c r="E1727" s="1"/>
      <c r="F1727" s="1"/>
      <c r="G1727" s="1"/>
      <c r="H1727" s="1"/>
      <c r="L1727" s="1"/>
      <c r="M1727" s="1"/>
      <c r="N1727" s="19"/>
    </row>
    <row r="1728" spans="1:14" ht="12.75">
      <c r="A1728" s="9"/>
      <c r="B1728" s="9"/>
      <c r="C1728" s="7"/>
      <c r="D1728" s="1"/>
      <c r="E1728" s="1"/>
      <c r="F1728" s="1"/>
      <c r="G1728" s="1"/>
      <c r="H1728" s="1"/>
      <c r="L1728" s="1"/>
      <c r="M1728" s="1"/>
      <c r="N1728" s="19"/>
    </row>
    <row r="1729" spans="1:14" ht="12.75">
      <c r="A1729" s="9"/>
      <c r="B1729" s="9"/>
      <c r="C1729" s="7"/>
      <c r="D1729" s="1"/>
      <c r="E1729" s="1"/>
      <c r="F1729" s="1"/>
      <c r="G1729" s="1"/>
      <c r="H1729" s="1"/>
      <c r="L1729" s="1"/>
      <c r="M1729" s="1"/>
      <c r="N1729" s="19"/>
    </row>
    <row r="1730" spans="1:14" ht="12.75">
      <c r="A1730" s="9"/>
      <c r="B1730" s="9"/>
      <c r="C1730" s="7"/>
      <c r="D1730" s="1"/>
      <c r="E1730" s="1"/>
      <c r="F1730" s="1"/>
      <c r="G1730" s="1"/>
      <c r="H1730" s="1"/>
      <c r="L1730" s="1"/>
      <c r="M1730" s="1"/>
      <c r="N1730" s="19"/>
    </row>
    <row r="1731" spans="1:14" ht="12.75">
      <c r="A1731" s="9"/>
      <c r="B1731" s="9"/>
      <c r="C1731" s="7"/>
      <c r="D1731" s="1"/>
      <c r="E1731" s="1"/>
      <c r="F1731" s="1"/>
      <c r="G1731" s="1"/>
      <c r="H1731" s="1"/>
      <c r="L1731" s="1"/>
      <c r="M1731" s="1"/>
      <c r="N1731" s="19"/>
    </row>
    <row r="1732" spans="1:14" ht="12.75">
      <c r="A1732" s="9"/>
      <c r="B1732" s="9"/>
      <c r="C1732" s="7"/>
      <c r="D1732" s="1"/>
      <c r="E1732" s="1"/>
      <c r="F1732" s="1"/>
      <c r="G1732" s="1"/>
      <c r="H1732" s="1"/>
      <c r="L1732" s="1"/>
      <c r="M1732" s="1"/>
      <c r="N1732" s="19"/>
    </row>
    <row r="1733" spans="1:14" ht="12.75">
      <c r="A1733" s="9"/>
      <c r="B1733" s="9"/>
      <c r="C1733" s="7"/>
      <c r="D1733" s="1"/>
      <c r="E1733" s="1"/>
      <c r="F1733" s="1"/>
      <c r="G1733" s="1"/>
      <c r="H1733" s="1"/>
      <c r="L1733" s="1"/>
      <c r="M1733" s="1"/>
      <c r="N1733" s="19"/>
    </row>
    <row r="1734" spans="1:14" ht="12.75">
      <c r="A1734" s="9"/>
      <c r="B1734" s="9"/>
      <c r="C1734" s="7"/>
      <c r="D1734" s="1"/>
      <c r="E1734" s="1"/>
      <c r="F1734" s="1"/>
      <c r="G1734" s="1"/>
      <c r="H1734" s="1"/>
      <c r="L1734" s="1"/>
      <c r="M1734" s="1"/>
      <c r="N1734" s="19"/>
    </row>
    <row r="1735" spans="1:14" ht="12.75">
      <c r="A1735" s="9"/>
      <c r="B1735" s="9"/>
      <c r="C1735" s="7"/>
      <c r="D1735" s="1"/>
      <c r="E1735" s="1"/>
      <c r="F1735" s="1"/>
      <c r="G1735" s="1"/>
      <c r="H1735" s="1"/>
      <c r="L1735" s="1"/>
      <c r="M1735" s="1"/>
      <c r="N1735" s="19"/>
    </row>
    <row r="1736" spans="1:14" ht="12.75">
      <c r="A1736" s="9"/>
      <c r="B1736" s="9"/>
      <c r="C1736" s="7"/>
      <c r="D1736" s="1"/>
      <c r="E1736" s="1"/>
      <c r="F1736" s="1"/>
      <c r="G1736" s="1"/>
      <c r="H1736" s="1"/>
      <c r="L1736" s="1"/>
      <c r="M1736" s="1"/>
      <c r="N1736" s="19"/>
    </row>
    <row r="1737" spans="1:14" ht="12.75">
      <c r="A1737" s="9"/>
      <c r="B1737" s="9"/>
      <c r="C1737" s="7"/>
      <c r="D1737" s="1"/>
      <c r="E1737" s="1"/>
      <c r="F1737" s="1"/>
      <c r="G1737" s="1"/>
      <c r="H1737" s="1"/>
      <c r="L1737" s="1"/>
      <c r="M1737" s="1"/>
      <c r="N1737" s="19"/>
    </row>
    <row r="1738" spans="1:14" ht="12.75">
      <c r="A1738" s="9"/>
      <c r="B1738" s="9"/>
      <c r="C1738" s="7"/>
      <c r="D1738" s="1"/>
      <c r="E1738" s="1"/>
      <c r="F1738" s="1"/>
      <c r="G1738" s="1"/>
      <c r="H1738" s="1"/>
      <c r="L1738" s="1"/>
      <c r="M1738" s="1"/>
      <c r="N1738" s="19"/>
    </row>
    <row r="1739" spans="1:14" ht="12.75">
      <c r="A1739" s="9"/>
      <c r="B1739" s="9"/>
      <c r="C1739" s="7"/>
      <c r="D1739" s="1"/>
      <c r="E1739" s="1"/>
      <c r="F1739" s="1"/>
      <c r="G1739" s="1"/>
      <c r="H1739" s="1"/>
      <c r="L1739" s="1"/>
      <c r="M1739" s="1"/>
      <c r="N1739" s="19"/>
    </row>
    <row r="1740" spans="1:14" ht="12.75">
      <c r="A1740" s="9"/>
      <c r="B1740" s="9"/>
      <c r="C1740" s="7"/>
      <c r="D1740" s="1"/>
      <c r="E1740" s="1"/>
      <c r="F1740" s="1"/>
      <c r="G1740" s="1"/>
      <c r="H1740" s="1"/>
      <c r="L1740" s="1"/>
      <c r="M1740" s="1"/>
      <c r="N1740" s="19"/>
    </row>
    <row r="1741" spans="1:14" ht="12.75">
      <c r="A1741" s="9"/>
      <c r="B1741" s="9"/>
      <c r="C1741" s="7"/>
      <c r="D1741" s="1"/>
      <c r="E1741" s="1"/>
      <c r="F1741" s="1"/>
      <c r="G1741" s="1"/>
      <c r="H1741" s="1"/>
      <c r="L1741" s="1"/>
      <c r="M1741" s="1"/>
      <c r="N1741" s="19"/>
    </row>
    <row r="1742" spans="1:14" ht="12.75">
      <c r="A1742" s="9"/>
      <c r="B1742" s="9"/>
      <c r="C1742" s="7"/>
      <c r="D1742" s="1"/>
      <c r="E1742" s="1"/>
      <c r="F1742" s="1"/>
      <c r="G1742" s="1"/>
      <c r="H1742" s="1"/>
      <c r="L1742" s="1"/>
      <c r="M1742" s="1"/>
      <c r="N1742" s="19"/>
    </row>
    <row r="1743" spans="1:14" ht="12.75">
      <c r="A1743" s="9"/>
      <c r="B1743" s="9"/>
      <c r="C1743" s="7"/>
      <c r="D1743" s="1"/>
      <c r="E1743" s="1"/>
      <c r="F1743" s="1"/>
      <c r="G1743" s="1"/>
      <c r="H1743" s="1"/>
      <c r="L1743" s="1"/>
      <c r="M1743" s="1"/>
      <c r="N1743" s="19"/>
    </row>
    <row r="1744" spans="1:14" ht="12.75">
      <c r="A1744" s="9"/>
      <c r="B1744" s="9"/>
      <c r="C1744" s="7"/>
      <c r="D1744" s="1"/>
      <c r="E1744" s="1"/>
      <c r="F1744" s="1"/>
      <c r="G1744" s="1"/>
      <c r="H1744" s="1"/>
      <c r="L1744" s="1"/>
      <c r="M1744" s="1"/>
      <c r="N1744" s="19"/>
    </row>
    <row r="1745" spans="1:14" ht="12.75">
      <c r="A1745" s="9"/>
      <c r="B1745" s="9"/>
      <c r="C1745" s="7"/>
      <c r="D1745" s="1"/>
      <c r="E1745" s="1"/>
      <c r="F1745" s="1"/>
      <c r="G1745" s="1"/>
      <c r="H1745" s="1"/>
      <c r="L1745" s="1"/>
      <c r="M1745" s="1"/>
      <c r="N1745" s="19"/>
    </row>
    <row r="1746" spans="1:14" ht="12.75">
      <c r="A1746" s="9"/>
      <c r="B1746" s="9"/>
      <c r="C1746" s="7"/>
      <c r="D1746" s="1"/>
      <c r="E1746" s="1"/>
      <c r="F1746" s="1"/>
      <c r="G1746" s="1"/>
      <c r="H1746" s="1"/>
      <c r="L1746" s="1"/>
      <c r="M1746" s="1"/>
      <c r="N1746" s="19"/>
    </row>
    <row r="1747" spans="1:14" ht="12.75">
      <c r="A1747" s="9"/>
      <c r="B1747" s="9"/>
      <c r="C1747" s="7"/>
      <c r="D1747" s="1"/>
      <c r="E1747" s="1"/>
      <c r="F1747" s="1"/>
      <c r="G1747" s="1"/>
      <c r="H1747" s="1"/>
      <c r="L1747" s="1"/>
      <c r="M1747" s="1"/>
      <c r="N1747" s="19"/>
    </row>
    <row r="1748" spans="1:14" ht="12.75">
      <c r="A1748" s="9"/>
      <c r="B1748" s="9"/>
      <c r="C1748" s="7"/>
      <c r="D1748" s="1"/>
      <c r="E1748" s="1"/>
      <c r="F1748" s="1"/>
      <c r="G1748" s="1"/>
      <c r="H1748" s="1"/>
      <c r="L1748" s="1"/>
      <c r="M1748" s="1"/>
      <c r="N1748" s="19"/>
    </row>
    <row r="1749" spans="1:14" ht="12.75">
      <c r="A1749" s="9"/>
      <c r="B1749" s="9"/>
      <c r="C1749" s="7"/>
      <c r="D1749" s="1"/>
      <c r="E1749" s="1"/>
      <c r="F1749" s="1"/>
      <c r="G1749" s="1"/>
      <c r="H1749" s="1"/>
      <c r="L1749" s="1"/>
      <c r="M1749" s="1"/>
      <c r="N1749" s="19"/>
    </row>
    <row r="1750" spans="1:14" ht="12.75">
      <c r="A1750" s="9"/>
      <c r="B1750" s="9"/>
      <c r="C1750" s="7"/>
      <c r="D1750" s="1"/>
      <c r="E1750" s="1"/>
      <c r="F1750" s="1"/>
      <c r="G1750" s="1"/>
      <c r="H1750" s="1"/>
      <c r="L1750" s="1"/>
      <c r="M1750" s="1"/>
      <c r="N1750" s="19"/>
    </row>
    <row r="1751" spans="1:14" ht="12.75">
      <c r="A1751" s="9"/>
      <c r="B1751" s="9"/>
      <c r="C1751" s="7"/>
      <c r="D1751" s="1"/>
      <c r="E1751" s="1"/>
      <c r="F1751" s="1"/>
      <c r="G1751" s="1"/>
      <c r="H1751" s="1"/>
      <c r="L1751" s="1"/>
      <c r="M1751" s="1"/>
      <c r="N1751" s="19"/>
    </row>
    <row r="1752" spans="1:14" ht="12.75">
      <c r="A1752" s="9"/>
      <c r="B1752" s="9"/>
      <c r="C1752" s="7"/>
      <c r="D1752" s="1"/>
      <c r="E1752" s="1"/>
      <c r="F1752" s="1"/>
      <c r="G1752" s="1"/>
      <c r="H1752" s="1"/>
      <c r="L1752" s="1"/>
      <c r="M1752" s="1"/>
      <c r="N1752" s="19"/>
    </row>
    <row r="1753" spans="1:14" ht="12.75">
      <c r="A1753" s="9"/>
      <c r="B1753" s="9"/>
      <c r="C1753" s="7"/>
      <c r="D1753" s="1"/>
      <c r="E1753" s="1"/>
      <c r="F1753" s="1"/>
      <c r="G1753" s="1"/>
      <c r="H1753" s="1"/>
      <c r="L1753" s="1"/>
      <c r="M1753" s="1"/>
      <c r="N1753" s="19"/>
    </row>
    <row r="1754" spans="1:14" ht="12.75">
      <c r="A1754" s="9"/>
      <c r="B1754" s="9"/>
      <c r="C1754" s="7"/>
      <c r="D1754" s="1"/>
      <c r="E1754" s="1"/>
      <c r="F1754" s="1"/>
      <c r="G1754" s="1"/>
      <c r="H1754" s="1"/>
      <c r="L1754" s="1"/>
      <c r="M1754" s="1"/>
      <c r="N1754" s="19"/>
    </row>
    <row r="1755" spans="1:14" ht="12.75">
      <c r="A1755" s="9"/>
      <c r="B1755" s="9"/>
      <c r="C1755" s="7"/>
      <c r="D1755" s="1"/>
      <c r="E1755" s="1"/>
      <c r="F1755" s="1"/>
      <c r="G1755" s="1"/>
      <c r="H1755" s="1"/>
      <c r="L1755" s="1"/>
      <c r="M1755" s="1"/>
      <c r="N1755" s="19"/>
    </row>
    <row r="1756" spans="1:14" ht="12.75">
      <c r="A1756" s="9"/>
      <c r="B1756" s="9"/>
      <c r="C1756" s="7"/>
      <c r="D1756" s="1"/>
      <c r="E1756" s="1"/>
      <c r="F1756" s="1"/>
      <c r="G1756" s="1"/>
      <c r="H1756" s="1"/>
      <c r="L1756" s="1"/>
      <c r="M1756" s="1"/>
      <c r="N1756" s="19"/>
    </row>
    <row r="1757" spans="1:14" ht="12.75">
      <c r="A1757" s="9"/>
      <c r="B1757" s="9"/>
      <c r="C1757" s="7"/>
      <c r="D1757" s="1"/>
      <c r="E1757" s="1"/>
      <c r="F1757" s="1"/>
      <c r="G1757" s="1"/>
      <c r="H1757" s="1"/>
      <c r="L1757" s="1"/>
      <c r="M1757" s="1"/>
      <c r="N1757" s="19"/>
    </row>
    <row r="1758" spans="1:14" ht="12.75">
      <c r="A1758" s="9"/>
      <c r="B1758" s="9"/>
      <c r="C1758" s="7"/>
      <c r="D1758" s="1"/>
      <c r="E1758" s="1"/>
      <c r="F1758" s="1"/>
      <c r="G1758" s="1"/>
      <c r="H1758" s="1"/>
      <c r="L1758" s="1"/>
      <c r="M1758" s="1"/>
      <c r="N1758" s="19"/>
    </row>
    <row r="1759" spans="1:14" ht="12.75">
      <c r="A1759" s="9"/>
      <c r="B1759" s="9"/>
      <c r="C1759" s="7"/>
      <c r="D1759" s="1"/>
      <c r="E1759" s="1"/>
      <c r="F1759" s="1"/>
      <c r="G1759" s="1"/>
      <c r="H1759" s="1"/>
      <c r="L1759" s="1"/>
      <c r="M1759" s="1"/>
      <c r="N1759" s="19"/>
    </row>
    <row r="1760" spans="1:14" ht="12.75">
      <c r="A1760" s="9"/>
      <c r="B1760" s="9"/>
      <c r="C1760" s="7"/>
      <c r="D1760" s="1"/>
      <c r="E1760" s="1"/>
      <c r="F1760" s="1"/>
      <c r="G1760" s="1"/>
      <c r="H1760" s="1"/>
      <c r="L1760" s="1"/>
      <c r="M1760" s="1"/>
      <c r="N1760" s="19"/>
    </row>
    <row r="1761" spans="1:14" ht="12.75">
      <c r="A1761" s="9"/>
      <c r="B1761" s="9"/>
      <c r="C1761" s="7"/>
      <c r="D1761" s="1"/>
      <c r="E1761" s="1"/>
      <c r="F1761" s="1"/>
      <c r="G1761" s="1"/>
      <c r="H1761" s="1"/>
      <c r="L1761" s="1"/>
      <c r="M1761" s="1"/>
      <c r="N1761" s="19"/>
    </row>
    <row r="1762" spans="1:14" ht="12.75">
      <c r="A1762" s="9"/>
      <c r="B1762" s="9"/>
      <c r="C1762" s="7"/>
      <c r="D1762" s="1"/>
      <c r="E1762" s="1"/>
      <c r="F1762" s="1"/>
      <c r="G1762" s="1"/>
      <c r="H1762" s="1"/>
      <c r="L1762" s="1"/>
      <c r="M1762" s="1"/>
      <c r="N1762" s="19"/>
    </row>
    <row r="1763" spans="1:14" ht="12.75">
      <c r="A1763" s="9"/>
      <c r="B1763" s="9"/>
      <c r="C1763" s="7"/>
      <c r="D1763" s="1"/>
      <c r="E1763" s="1"/>
      <c r="F1763" s="1"/>
      <c r="G1763" s="1"/>
      <c r="H1763" s="1"/>
      <c r="L1763" s="1"/>
      <c r="M1763" s="1"/>
      <c r="N1763" s="19"/>
    </row>
    <row r="1764" spans="1:14" ht="12.75">
      <c r="A1764" s="9"/>
      <c r="B1764" s="9"/>
      <c r="C1764" s="7"/>
      <c r="D1764" s="1"/>
      <c r="E1764" s="1"/>
      <c r="F1764" s="1"/>
      <c r="G1764" s="1"/>
      <c r="H1764" s="1"/>
      <c r="L1764" s="1"/>
      <c r="M1764" s="1"/>
      <c r="N1764" s="19"/>
    </row>
    <row r="1765" spans="1:14" ht="12.75">
      <c r="A1765" s="9"/>
      <c r="B1765" s="9"/>
      <c r="C1765" s="7"/>
      <c r="D1765" s="1"/>
      <c r="E1765" s="1"/>
      <c r="F1765" s="1"/>
      <c r="G1765" s="1"/>
      <c r="H1765" s="1"/>
      <c r="L1765" s="1"/>
      <c r="M1765" s="1"/>
      <c r="N1765" s="19"/>
    </row>
    <row r="1766" spans="1:14" ht="12.75">
      <c r="A1766" s="9"/>
      <c r="B1766" s="9"/>
      <c r="C1766" s="7"/>
      <c r="D1766" s="1"/>
      <c r="E1766" s="1"/>
      <c r="F1766" s="1"/>
      <c r="G1766" s="1"/>
      <c r="H1766" s="1"/>
      <c r="L1766" s="1"/>
      <c r="M1766" s="1"/>
      <c r="N1766" s="19"/>
    </row>
    <row r="1767" spans="1:14" ht="12.75">
      <c r="A1767" s="9"/>
      <c r="B1767" s="9"/>
      <c r="C1767" s="7"/>
      <c r="D1767" s="1"/>
      <c r="E1767" s="1"/>
      <c r="F1767" s="1"/>
      <c r="G1767" s="1"/>
      <c r="H1767" s="1"/>
      <c r="L1767" s="1"/>
      <c r="M1767" s="1"/>
      <c r="N1767" s="19"/>
    </row>
    <row r="1768" spans="1:14" ht="12.75">
      <c r="A1768" s="9"/>
      <c r="B1768" s="9"/>
      <c r="C1768" s="7"/>
      <c r="D1768" s="1"/>
      <c r="E1768" s="1"/>
      <c r="F1768" s="1"/>
      <c r="G1768" s="1"/>
      <c r="H1768" s="1"/>
      <c r="L1768" s="1"/>
      <c r="M1768" s="1"/>
      <c r="N1768" s="19"/>
    </row>
    <row r="1769" spans="1:14" ht="12.75">
      <c r="A1769" s="9"/>
      <c r="B1769" s="9"/>
      <c r="C1769" s="7"/>
      <c r="D1769" s="1"/>
      <c r="E1769" s="1"/>
      <c r="F1769" s="1"/>
      <c r="G1769" s="1"/>
      <c r="H1769" s="1"/>
      <c r="L1769" s="1"/>
      <c r="M1769" s="1"/>
      <c r="N1769" s="19"/>
    </row>
    <row r="1770" spans="1:14" ht="12.75">
      <c r="A1770" s="9"/>
      <c r="B1770" s="9"/>
      <c r="C1770" s="7"/>
      <c r="D1770" s="1"/>
      <c r="E1770" s="1"/>
      <c r="F1770" s="1"/>
      <c r="G1770" s="1"/>
      <c r="H1770" s="1"/>
      <c r="L1770" s="1"/>
      <c r="M1770" s="1"/>
      <c r="N1770" s="19"/>
    </row>
    <row r="1771" spans="1:14" ht="12.75">
      <c r="A1771" s="9"/>
      <c r="B1771" s="9"/>
      <c r="C1771" s="7"/>
      <c r="D1771" s="1"/>
      <c r="E1771" s="1"/>
      <c r="F1771" s="1"/>
      <c r="G1771" s="1"/>
      <c r="H1771" s="1"/>
      <c r="L1771" s="1"/>
      <c r="M1771" s="1"/>
      <c r="N1771" s="19"/>
    </row>
    <row r="1772" spans="1:14" ht="12.75">
      <c r="A1772" s="9"/>
      <c r="B1772" s="9"/>
      <c r="C1772" s="7"/>
      <c r="D1772" s="1"/>
      <c r="E1772" s="1"/>
      <c r="F1772" s="1"/>
      <c r="G1772" s="1"/>
      <c r="H1772" s="1"/>
      <c r="L1772" s="1"/>
      <c r="M1772" s="1"/>
      <c r="N1772" s="19"/>
    </row>
    <row r="1773" spans="1:14" ht="12.75">
      <c r="A1773" s="9"/>
      <c r="B1773" s="9"/>
      <c r="C1773" s="7"/>
      <c r="D1773" s="1"/>
      <c r="E1773" s="1"/>
      <c r="F1773" s="1"/>
      <c r="G1773" s="1"/>
      <c r="H1773" s="1"/>
      <c r="L1773" s="1"/>
      <c r="M1773" s="1"/>
      <c r="N1773" s="19"/>
    </row>
    <row r="1774" spans="1:14" ht="12.75">
      <c r="A1774" s="9"/>
      <c r="B1774" s="9"/>
      <c r="C1774" s="7"/>
      <c r="D1774" s="1"/>
      <c r="E1774" s="1"/>
      <c r="F1774" s="1"/>
      <c r="G1774" s="1"/>
      <c r="H1774" s="1"/>
      <c r="L1774" s="1"/>
      <c r="M1774" s="1"/>
      <c r="N1774" s="19"/>
    </row>
    <row r="1775" spans="1:14" ht="12.75">
      <c r="A1775" s="9"/>
      <c r="B1775" s="9"/>
      <c r="C1775" s="7"/>
      <c r="D1775" s="1"/>
      <c r="E1775" s="1"/>
      <c r="F1775" s="1"/>
      <c r="G1775" s="1"/>
      <c r="H1775" s="1"/>
      <c r="L1775" s="1"/>
      <c r="M1775" s="1"/>
      <c r="N1775" s="19"/>
    </row>
    <row r="1776" spans="1:14" ht="12.75">
      <c r="A1776" s="9"/>
      <c r="B1776" s="9"/>
      <c r="C1776" s="7"/>
      <c r="D1776" s="1"/>
      <c r="E1776" s="1"/>
      <c r="F1776" s="1"/>
      <c r="G1776" s="1"/>
      <c r="H1776" s="1"/>
      <c r="L1776" s="1"/>
      <c r="M1776" s="1"/>
      <c r="N1776" s="19"/>
    </row>
    <row r="1777" spans="1:14" ht="12.75">
      <c r="A1777" s="9"/>
      <c r="B1777" s="9"/>
      <c r="C1777" s="7"/>
      <c r="D1777" s="1"/>
      <c r="E1777" s="1"/>
      <c r="F1777" s="1"/>
      <c r="G1777" s="1"/>
      <c r="H1777" s="1"/>
      <c r="L1777" s="1"/>
      <c r="M1777" s="1"/>
      <c r="N1777" s="19"/>
    </row>
    <row r="1778" spans="1:14" ht="12.75">
      <c r="A1778" s="9"/>
      <c r="B1778" s="9"/>
      <c r="C1778" s="7"/>
      <c r="D1778" s="1"/>
      <c r="E1778" s="1"/>
      <c r="F1778" s="1"/>
      <c r="G1778" s="1"/>
      <c r="H1778" s="1"/>
      <c r="L1778" s="1"/>
      <c r="M1778" s="1"/>
      <c r="N1778" s="19"/>
    </row>
    <row r="1779" spans="1:14" ht="12.75">
      <c r="A1779" s="9"/>
      <c r="B1779" s="9"/>
      <c r="C1779" s="7"/>
      <c r="D1779" s="1"/>
      <c r="E1779" s="1"/>
      <c r="F1779" s="1"/>
      <c r="G1779" s="1"/>
      <c r="H1779" s="1"/>
      <c r="L1779" s="1"/>
      <c r="M1779" s="1"/>
      <c r="N1779" s="19"/>
    </row>
    <row r="1780" spans="1:14" ht="12.75">
      <c r="A1780" s="9"/>
      <c r="B1780" s="9"/>
      <c r="C1780" s="7"/>
      <c r="D1780" s="1"/>
      <c r="E1780" s="1"/>
      <c r="F1780" s="1"/>
      <c r="G1780" s="1"/>
      <c r="H1780" s="1"/>
      <c r="L1780" s="1"/>
      <c r="M1780" s="1"/>
      <c r="N1780" s="19"/>
    </row>
    <row r="1781" spans="1:14" ht="12.75">
      <c r="A1781" s="9"/>
      <c r="B1781" s="9"/>
      <c r="C1781" s="7"/>
      <c r="D1781" s="1"/>
      <c r="E1781" s="1"/>
      <c r="F1781" s="1"/>
      <c r="G1781" s="1"/>
      <c r="H1781" s="1"/>
      <c r="L1781" s="1"/>
      <c r="M1781" s="1"/>
      <c r="N1781" s="19"/>
    </row>
    <row r="1782" spans="1:14" ht="12.75">
      <c r="A1782" s="9"/>
      <c r="B1782" s="9"/>
      <c r="C1782" s="7"/>
      <c r="D1782" s="1"/>
      <c r="E1782" s="1"/>
      <c r="F1782" s="1"/>
      <c r="G1782" s="1"/>
      <c r="H1782" s="1"/>
      <c r="L1782" s="1"/>
      <c r="M1782" s="1"/>
      <c r="N1782" s="19"/>
    </row>
    <row r="1783" spans="1:14" ht="12.75">
      <c r="A1783" s="9"/>
      <c r="B1783" s="9"/>
      <c r="C1783" s="7"/>
      <c r="D1783" s="1"/>
      <c r="E1783" s="1"/>
      <c r="F1783" s="1"/>
      <c r="G1783" s="1"/>
      <c r="H1783" s="1"/>
      <c r="L1783" s="1"/>
      <c r="M1783" s="1"/>
      <c r="N1783" s="19"/>
    </row>
    <row r="1784" spans="1:14" ht="12.75">
      <c r="A1784" s="9"/>
      <c r="B1784" s="9"/>
      <c r="C1784" s="7"/>
      <c r="D1784" s="1"/>
      <c r="E1784" s="1"/>
      <c r="F1784" s="1"/>
      <c r="G1784" s="1"/>
      <c r="H1784" s="1"/>
      <c r="L1784" s="1"/>
      <c r="M1784" s="1"/>
      <c r="N1784" s="19"/>
    </row>
    <row r="1785" spans="1:14" ht="12.75">
      <c r="A1785" s="9"/>
      <c r="B1785" s="9"/>
      <c r="C1785" s="7"/>
      <c r="D1785" s="1"/>
      <c r="E1785" s="1"/>
      <c r="F1785" s="1"/>
      <c r="G1785" s="1"/>
      <c r="H1785" s="1"/>
      <c r="L1785" s="1"/>
      <c r="M1785" s="1"/>
      <c r="N1785" s="19"/>
    </row>
    <row r="1786" spans="1:14" ht="12.75">
      <c r="A1786" s="9"/>
      <c r="B1786" s="9"/>
      <c r="C1786" s="7"/>
      <c r="D1786" s="1"/>
      <c r="E1786" s="1"/>
      <c r="F1786" s="1"/>
      <c r="G1786" s="1"/>
      <c r="H1786" s="1"/>
      <c r="L1786" s="1"/>
      <c r="M1786" s="1"/>
      <c r="N1786" s="19"/>
    </row>
    <row r="1787" spans="1:14" ht="12.75">
      <c r="A1787" s="9"/>
      <c r="B1787" s="9"/>
      <c r="C1787" s="7"/>
      <c r="D1787" s="1"/>
      <c r="E1787" s="1"/>
      <c r="F1787" s="1"/>
      <c r="G1787" s="1"/>
      <c r="H1787" s="1"/>
      <c r="L1787" s="1"/>
      <c r="M1787" s="1"/>
      <c r="N1787" s="19"/>
    </row>
    <row r="1788" spans="1:14" ht="12.75">
      <c r="A1788" s="9"/>
      <c r="B1788" s="9"/>
      <c r="C1788" s="7"/>
      <c r="D1788" s="1"/>
      <c r="E1788" s="1"/>
      <c r="F1788" s="1"/>
      <c r="G1788" s="1"/>
      <c r="H1788" s="1"/>
      <c r="L1788" s="1"/>
      <c r="M1788" s="1"/>
      <c r="N1788" s="19"/>
    </row>
    <row r="1789" spans="1:14" ht="12.75">
      <c r="A1789" s="9"/>
      <c r="B1789" s="9"/>
      <c r="C1789" s="7"/>
      <c r="D1789" s="1"/>
      <c r="E1789" s="1"/>
      <c r="F1789" s="1"/>
      <c r="G1789" s="1"/>
      <c r="H1789" s="1"/>
      <c r="L1789" s="1"/>
      <c r="M1789" s="1"/>
      <c r="N1789" s="19"/>
    </row>
    <row r="1790" spans="1:14" ht="12.75">
      <c r="A1790" s="9"/>
      <c r="B1790" s="9"/>
      <c r="C1790" s="7"/>
      <c r="D1790" s="1"/>
      <c r="E1790" s="1"/>
      <c r="F1790" s="1"/>
      <c r="G1790" s="1"/>
      <c r="H1790" s="1"/>
      <c r="L1790" s="1"/>
      <c r="M1790" s="1"/>
      <c r="N1790" s="19"/>
    </row>
    <row r="1791" spans="1:14" ht="12.75">
      <c r="A1791" s="9"/>
      <c r="B1791" s="9"/>
      <c r="C1791" s="7"/>
      <c r="D1791" s="1"/>
      <c r="E1791" s="1"/>
      <c r="F1791" s="1"/>
      <c r="G1791" s="1"/>
      <c r="H1791" s="1"/>
      <c r="L1791" s="1"/>
      <c r="M1791" s="1"/>
      <c r="N1791" s="19"/>
    </row>
    <row r="1792" spans="1:14" ht="12.75">
      <c r="A1792" s="9"/>
      <c r="B1792" s="9"/>
      <c r="C1792" s="7"/>
      <c r="D1792" s="1"/>
      <c r="E1792" s="1"/>
      <c r="F1792" s="1"/>
      <c r="G1792" s="1"/>
      <c r="H1792" s="1"/>
      <c r="L1792" s="1"/>
      <c r="M1792" s="1"/>
      <c r="N1792" s="19"/>
    </row>
    <row r="1793" spans="1:14" ht="12.75">
      <c r="A1793" s="9"/>
      <c r="B1793" s="9"/>
      <c r="C1793" s="7"/>
      <c r="D1793" s="1"/>
      <c r="E1793" s="1"/>
      <c r="F1793" s="1"/>
      <c r="G1793" s="1"/>
      <c r="H1793" s="1"/>
      <c r="L1793" s="1"/>
      <c r="M1793" s="1"/>
      <c r="N1793" s="19"/>
    </row>
    <row r="1794" spans="1:14" ht="12.75">
      <c r="A1794" s="9"/>
      <c r="B1794" s="9"/>
      <c r="C1794" s="7"/>
      <c r="D1794" s="1"/>
      <c r="E1794" s="1"/>
      <c r="F1794" s="1"/>
      <c r="G1794" s="1"/>
      <c r="H1794" s="1"/>
      <c r="L1794" s="1"/>
      <c r="M1794" s="1"/>
      <c r="N1794" s="19"/>
    </row>
    <row r="1795" spans="1:14" ht="12.75">
      <c r="A1795" s="9"/>
      <c r="B1795" s="9"/>
      <c r="C1795" s="7"/>
      <c r="D1795" s="1"/>
      <c r="E1795" s="1"/>
      <c r="F1795" s="1"/>
      <c r="G1795" s="1"/>
      <c r="H1795" s="1"/>
      <c r="L1795" s="1"/>
      <c r="M1795" s="1"/>
      <c r="N1795" s="19"/>
    </row>
  </sheetData>
  <sheetProtection/>
  <mergeCells count="747">
    <mergeCell ref="B718:C718"/>
    <mergeCell ref="B719:C719"/>
    <mergeCell ref="B720:C720"/>
    <mergeCell ref="B721:C721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59:C759"/>
    <mergeCell ref="B760:C760"/>
    <mergeCell ref="B761:C761"/>
    <mergeCell ref="B762:C762"/>
    <mergeCell ref="B763:C763"/>
    <mergeCell ref="B764:C764"/>
    <mergeCell ref="B765:C765"/>
    <mergeCell ref="B768:C768"/>
    <mergeCell ref="B778:C77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45:C745"/>
    <mergeCell ref="B746:C746"/>
    <mergeCell ref="B747:C747"/>
    <mergeCell ref="B748:C748"/>
    <mergeCell ref="B749:C749"/>
    <mergeCell ref="B755:C755"/>
    <mergeCell ref="B756:C756"/>
    <mergeCell ref="B757:C757"/>
    <mergeCell ref="B758:C758"/>
    <mergeCell ref="B734:C734"/>
    <mergeCell ref="B735:C735"/>
    <mergeCell ref="B736:C736"/>
    <mergeCell ref="B739:C739"/>
    <mergeCell ref="B740:C740"/>
    <mergeCell ref="B741:C741"/>
    <mergeCell ref="B742:C742"/>
    <mergeCell ref="B743:C743"/>
    <mergeCell ref="B744:C74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685:C685"/>
    <mergeCell ref="B686:C686"/>
    <mergeCell ref="B687:C687"/>
    <mergeCell ref="B688:C688"/>
    <mergeCell ref="B689:C689"/>
    <mergeCell ref="B690:C690"/>
    <mergeCell ref="B691:C691"/>
    <mergeCell ref="B696:C696"/>
    <mergeCell ref="B697:C697"/>
    <mergeCell ref="B671:C671"/>
    <mergeCell ref="B672:C672"/>
    <mergeCell ref="B673:C673"/>
    <mergeCell ref="B674:C674"/>
    <mergeCell ref="B675:C675"/>
    <mergeCell ref="B676:C676"/>
    <mergeCell ref="B677:C677"/>
    <mergeCell ref="B683:C683"/>
    <mergeCell ref="B684:C684"/>
    <mergeCell ref="B659:C659"/>
    <mergeCell ref="B660:C660"/>
    <mergeCell ref="B661:C661"/>
    <mergeCell ref="B662:C662"/>
    <mergeCell ref="B663:C663"/>
    <mergeCell ref="B667:C667"/>
    <mergeCell ref="B668:C668"/>
    <mergeCell ref="B669:C669"/>
    <mergeCell ref="B670:C67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05:C605"/>
    <mergeCell ref="B606:C606"/>
    <mergeCell ref="B607:C607"/>
    <mergeCell ref="B612:C612"/>
    <mergeCell ref="B613:C613"/>
    <mergeCell ref="B614:C614"/>
    <mergeCell ref="B615:C615"/>
    <mergeCell ref="B616:C616"/>
    <mergeCell ref="B617:C617"/>
    <mergeCell ref="B591:C591"/>
    <mergeCell ref="B592:C592"/>
    <mergeCell ref="B593:C593"/>
    <mergeCell ref="B599:C599"/>
    <mergeCell ref="B600:C600"/>
    <mergeCell ref="B601:C601"/>
    <mergeCell ref="B602:C602"/>
    <mergeCell ref="B603:C603"/>
    <mergeCell ref="B604:C604"/>
    <mergeCell ref="B562:C562"/>
    <mergeCell ref="B563:C563"/>
    <mergeCell ref="B564:C564"/>
    <mergeCell ref="B569:C569"/>
    <mergeCell ref="B570:C570"/>
    <mergeCell ref="B571:C571"/>
    <mergeCell ref="B572:C572"/>
    <mergeCell ref="B573:C573"/>
    <mergeCell ref="B574:C574"/>
    <mergeCell ref="B565:C565"/>
    <mergeCell ref="B549:C549"/>
    <mergeCell ref="B550:C550"/>
    <mergeCell ref="B556:C556"/>
    <mergeCell ref="B557:C557"/>
    <mergeCell ref="B558:C558"/>
    <mergeCell ref="B559:C559"/>
    <mergeCell ref="B560:C560"/>
    <mergeCell ref="B561:C561"/>
    <mergeCell ref="B553:C553"/>
    <mergeCell ref="B554:C554"/>
    <mergeCell ref="B555:C555"/>
    <mergeCell ref="B551:C551"/>
    <mergeCell ref="B542:C542"/>
    <mergeCell ref="B543:C543"/>
    <mergeCell ref="B544:C544"/>
    <mergeCell ref="B545:C545"/>
    <mergeCell ref="B546:C546"/>
    <mergeCell ref="B547:C547"/>
    <mergeCell ref="B539:C539"/>
    <mergeCell ref="B540:C540"/>
    <mergeCell ref="B548:C54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41:C541"/>
    <mergeCell ref="B500:C500"/>
    <mergeCell ref="B501:C501"/>
    <mergeCell ref="B502:C502"/>
    <mergeCell ref="B503:C503"/>
    <mergeCell ref="B504:C504"/>
    <mergeCell ref="B497:C497"/>
    <mergeCell ref="B526:C526"/>
    <mergeCell ref="B527:C527"/>
    <mergeCell ref="B528:C528"/>
    <mergeCell ref="B499:C499"/>
    <mergeCell ref="B457:C457"/>
    <mergeCell ref="B458:C458"/>
    <mergeCell ref="B459:C459"/>
    <mergeCell ref="B460:C460"/>
    <mergeCell ref="B461:C461"/>
    <mergeCell ref="B462:C462"/>
    <mergeCell ref="B455:C455"/>
    <mergeCell ref="B456:C456"/>
    <mergeCell ref="B478:C478"/>
    <mergeCell ref="B420:C420"/>
    <mergeCell ref="B421:C421"/>
    <mergeCell ref="B422:C422"/>
    <mergeCell ref="B427:C427"/>
    <mergeCell ref="B428:C428"/>
    <mergeCell ref="B429:C429"/>
    <mergeCell ref="B449:C449"/>
    <mergeCell ref="B450:C450"/>
    <mergeCell ref="B451:C451"/>
    <mergeCell ref="B412:C412"/>
    <mergeCell ref="B413:C413"/>
    <mergeCell ref="B414:C414"/>
    <mergeCell ref="B415:C415"/>
    <mergeCell ref="B416:C416"/>
    <mergeCell ref="B411:C411"/>
    <mergeCell ref="B417:C417"/>
    <mergeCell ref="B418:C418"/>
    <mergeCell ref="B419:C419"/>
    <mergeCell ref="B393:C393"/>
    <mergeCell ref="B402:C402"/>
    <mergeCell ref="B403:C403"/>
    <mergeCell ref="B404:C404"/>
    <mergeCell ref="B395:C395"/>
    <mergeCell ref="B405:C405"/>
    <mergeCell ref="B406:C406"/>
    <mergeCell ref="B407:C407"/>
    <mergeCell ref="B408:C408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30:C330"/>
    <mergeCell ref="B328:C328"/>
    <mergeCell ref="B329:C329"/>
    <mergeCell ref="B303:C303"/>
    <mergeCell ref="B304:C304"/>
    <mergeCell ref="B305:C305"/>
    <mergeCell ref="B306:C306"/>
    <mergeCell ref="B307:C307"/>
    <mergeCell ref="B308:C308"/>
    <mergeCell ref="B309:C309"/>
    <mergeCell ref="B313:C313"/>
    <mergeCell ref="B314:C314"/>
    <mergeCell ref="B310:C310"/>
    <mergeCell ref="B312:C312"/>
    <mergeCell ref="B289:C289"/>
    <mergeCell ref="B290:C290"/>
    <mergeCell ref="B291:C291"/>
    <mergeCell ref="B292:C292"/>
    <mergeCell ref="B293:C293"/>
    <mergeCell ref="B294:C294"/>
    <mergeCell ref="B295:C295"/>
    <mergeCell ref="B301:C301"/>
    <mergeCell ref="B302:C302"/>
    <mergeCell ref="B299:C299"/>
    <mergeCell ref="B300:C300"/>
    <mergeCell ref="B296:C296"/>
    <mergeCell ref="B298:C298"/>
    <mergeCell ref="B276:C276"/>
    <mergeCell ref="B277:C277"/>
    <mergeCell ref="B278:C278"/>
    <mergeCell ref="B279:C279"/>
    <mergeCell ref="B280:C280"/>
    <mergeCell ref="B281:C281"/>
    <mergeCell ref="B286:C286"/>
    <mergeCell ref="B287:C287"/>
    <mergeCell ref="B288:C288"/>
    <mergeCell ref="B282:C282"/>
    <mergeCell ref="B284:C284"/>
    <mergeCell ref="B285:C285"/>
    <mergeCell ref="B264:C264"/>
    <mergeCell ref="B265:C265"/>
    <mergeCell ref="B266:C266"/>
    <mergeCell ref="B272:C272"/>
    <mergeCell ref="B273:C273"/>
    <mergeCell ref="B274:C274"/>
    <mergeCell ref="B275:C275"/>
    <mergeCell ref="B270:C270"/>
    <mergeCell ref="B271:C271"/>
    <mergeCell ref="B267:C267"/>
    <mergeCell ref="B268:C268"/>
    <mergeCell ref="B256:C256"/>
    <mergeCell ref="B257:C257"/>
    <mergeCell ref="B258:C258"/>
    <mergeCell ref="B259:C259"/>
    <mergeCell ref="B260:C260"/>
    <mergeCell ref="B261:C261"/>
    <mergeCell ref="B252:C252"/>
    <mergeCell ref="B262:C262"/>
    <mergeCell ref="B263:C263"/>
    <mergeCell ref="B253:C253"/>
    <mergeCell ref="B255:C255"/>
    <mergeCell ref="B218:C218"/>
    <mergeCell ref="B219:C219"/>
    <mergeCell ref="B220:C220"/>
    <mergeCell ref="B221:C221"/>
    <mergeCell ref="B222:C222"/>
    <mergeCell ref="B227:C227"/>
    <mergeCell ref="B228:C228"/>
    <mergeCell ref="B229:C229"/>
    <mergeCell ref="B230:C230"/>
    <mergeCell ref="B223:C223"/>
    <mergeCell ref="B224:C224"/>
    <mergeCell ref="B226:C226"/>
    <mergeCell ref="B206:C206"/>
    <mergeCell ref="B207:C207"/>
    <mergeCell ref="B208:C208"/>
    <mergeCell ref="B212:C212"/>
    <mergeCell ref="B213:C213"/>
    <mergeCell ref="B214:C214"/>
    <mergeCell ref="B215:C215"/>
    <mergeCell ref="B216:C216"/>
    <mergeCell ref="B217:C217"/>
    <mergeCell ref="B211:C211"/>
    <mergeCell ref="B209:C209"/>
    <mergeCell ref="B192:C192"/>
    <mergeCell ref="B193:C193"/>
    <mergeCell ref="B194:C194"/>
    <mergeCell ref="B200:C200"/>
    <mergeCell ref="B201:C201"/>
    <mergeCell ref="B202:C202"/>
    <mergeCell ref="B203:C203"/>
    <mergeCell ref="B204:C204"/>
    <mergeCell ref="B205:C205"/>
    <mergeCell ref="B195:C195"/>
    <mergeCell ref="B197:C197"/>
    <mergeCell ref="B198:C198"/>
    <mergeCell ref="B199:C199"/>
    <mergeCell ref="B174:C174"/>
    <mergeCell ref="B175:C175"/>
    <mergeCell ref="B176:C176"/>
    <mergeCell ref="B177:C177"/>
    <mergeCell ref="B178:C178"/>
    <mergeCell ref="B179:C179"/>
    <mergeCell ref="B185:C185"/>
    <mergeCell ref="B186:C186"/>
    <mergeCell ref="B187:C187"/>
    <mergeCell ref="B183:C183"/>
    <mergeCell ref="B184:C184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8:C128"/>
    <mergeCell ref="B638:C638"/>
    <mergeCell ref="B624:C624"/>
    <mergeCell ref="B625:C625"/>
    <mergeCell ref="B626:C626"/>
    <mergeCell ref="B636:C636"/>
    <mergeCell ref="B608:C608"/>
    <mergeCell ref="B751:C751"/>
    <mergeCell ref="B767:C767"/>
    <mergeCell ref="B779:C779"/>
    <mergeCell ref="B618:C618"/>
    <mergeCell ref="B619:C619"/>
    <mergeCell ref="B620:C620"/>
    <mergeCell ref="B621:C621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9:C639"/>
    <mergeCell ref="B640:C640"/>
    <mergeCell ref="B238:C238"/>
    <mergeCell ref="B231:C231"/>
    <mergeCell ref="B232:C232"/>
    <mergeCell ref="B233:C233"/>
    <mergeCell ref="B234:C234"/>
    <mergeCell ref="B235:C235"/>
    <mergeCell ref="B236:C236"/>
    <mergeCell ref="B237:C237"/>
    <mergeCell ref="B241:C241"/>
    <mergeCell ref="B240:C24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653:C653"/>
    <mergeCell ref="B664:C664"/>
    <mergeCell ref="B666:C666"/>
    <mergeCell ref="B650:C650"/>
    <mergeCell ref="B652:C652"/>
    <mergeCell ref="B754:C754"/>
    <mergeCell ref="B695:C695"/>
    <mergeCell ref="B707:C707"/>
    <mergeCell ref="B738:C738"/>
    <mergeCell ref="B722:C722"/>
    <mergeCell ref="B750:C750"/>
    <mergeCell ref="B753:C753"/>
    <mergeCell ref="B678:C678"/>
    <mergeCell ref="B693:C693"/>
    <mergeCell ref="B680:C680"/>
    <mergeCell ref="B681:C681"/>
    <mergeCell ref="B682:C682"/>
    <mergeCell ref="B692:C692"/>
    <mergeCell ref="B724:C724"/>
    <mergeCell ref="B654:C654"/>
    <mergeCell ref="B655:C655"/>
    <mergeCell ref="B656:C656"/>
    <mergeCell ref="B657:C657"/>
    <mergeCell ref="B658:C658"/>
    <mergeCell ref="B582:C582"/>
    <mergeCell ref="B583:C583"/>
    <mergeCell ref="B580:C580"/>
    <mergeCell ref="B567:C567"/>
    <mergeCell ref="B568:C568"/>
    <mergeCell ref="B579:C579"/>
    <mergeCell ref="B610:C610"/>
    <mergeCell ref="B611:C611"/>
    <mergeCell ref="B622:C622"/>
    <mergeCell ref="B594:C594"/>
    <mergeCell ref="B596:C596"/>
    <mergeCell ref="B597:C597"/>
    <mergeCell ref="B598:C598"/>
    <mergeCell ref="B575:C575"/>
    <mergeCell ref="B576:C576"/>
    <mergeCell ref="B577:C577"/>
    <mergeCell ref="B578:C578"/>
    <mergeCell ref="B584:C584"/>
    <mergeCell ref="B585:C585"/>
    <mergeCell ref="B586:C586"/>
    <mergeCell ref="B587:C587"/>
    <mergeCell ref="B588:C588"/>
    <mergeCell ref="B589:C589"/>
    <mergeCell ref="B590:C590"/>
    <mergeCell ref="B468:C468"/>
    <mergeCell ref="B469:C469"/>
    <mergeCell ref="B470:C470"/>
    <mergeCell ref="B484:C484"/>
    <mergeCell ref="B477:C477"/>
    <mergeCell ref="B496:C496"/>
    <mergeCell ref="B523:C523"/>
    <mergeCell ref="B510:C510"/>
    <mergeCell ref="B505:C505"/>
    <mergeCell ref="B506:C506"/>
    <mergeCell ref="B507:C507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479:C479"/>
    <mergeCell ref="B471:C471"/>
    <mergeCell ref="B472:C472"/>
    <mergeCell ref="B473:C473"/>
    <mergeCell ref="B474:C474"/>
    <mergeCell ref="B475:C475"/>
    <mergeCell ref="B476:C476"/>
    <mergeCell ref="B525:C525"/>
    <mergeCell ref="B537:C537"/>
    <mergeCell ref="B480:C480"/>
    <mergeCell ref="B482:C482"/>
    <mergeCell ref="B483:C483"/>
    <mergeCell ref="B494:C494"/>
    <mergeCell ref="B508:C508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8:C498"/>
    <mergeCell ref="B454:C454"/>
    <mergeCell ref="B423:C423"/>
    <mergeCell ref="B425:C425"/>
    <mergeCell ref="B426:C426"/>
    <mergeCell ref="B437:C437"/>
    <mergeCell ref="B466:C466"/>
    <mergeCell ref="B430:C430"/>
    <mergeCell ref="B431:C431"/>
    <mergeCell ref="B432:C432"/>
    <mergeCell ref="B433:C433"/>
    <mergeCell ref="B434:C434"/>
    <mergeCell ref="B435:C435"/>
    <mergeCell ref="B436:C436"/>
    <mergeCell ref="B442:C442"/>
    <mergeCell ref="B443:C443"/>
    <mergeCell ref="B444:C444"/>
    <mergeCell ref="B445:C445"/>
    <mergeCell ref="B446:C446"/>
    <mergeCell ref="B447:C447"/>
    <mergeCell ref="B448:C448"/>
    <mergeCell ref="B463:C463"/>
    <mergeCell ref="B464:C464"/>
    <mergeCell ref="B465:C465"/>
    <mergeCell ref="B438:C438"/>
    <mergeCell ref="B342:C342"/>
    <mergeCell ref="B343:C343"/>
    <mergeCell ref="B344:C344"/>
    <mergeCell ref="B345:C345"/>
    <mergeCell ref="B346:C346"/>
    <mergeCell ref="B347:C347"/>
    <mergeCell ref="B440:C440"/>
    <mergeCell ref="B441:C441"/>
    <mergeCell ref="B452:C452"/>
    <mergeCell ref="B368:C368"/>
    <mergeCell ref="B379:C379"/>
    <mergeCell ref="B359:C359"/>
    <mergeCell ref="B360:C360"/>
    <mergeCell ref="B361:C361"/>
    <mergeCell ref="B362:C362"/>
    <mergeCell ref="B363:C363"/>
    <mergeCell ref="B364:C364"/>
    <mergeCell ref="B369:C369"/>
    <mergeCell ref="B370:C370"/>
    <mergeCell ref="B371:C371"/>
    <mergeCell ref="B372:C372"/>
    <mergeCell ref="B373:C373"/>
    <mergeCell ref="B374:C374"/>
    <mergeCell ref="B375:C375"/>
    <mergeCell ref="B354:C354"/>
    <mergeCell ref="B365:C365"/>
    <mergeCell ref="B401:C401"/>
    <mergeCell ref="B409:C409"/>
    <mergeCell ref="B382:C382"/>
    <mergeCell ref="B383:C383"/>
    <mergeCell ref="B384:C384"/>
    <mergeCell ref="B385:C385"/>
    <mergeCell ref="B394:C394"/>
    <mergeCell ref="B399:C399"/>
    <mergeCell ref="B398:C398"/>
    <mergeCell ref="B397:C397"/>
    <mergeCell ref="B400:C400"/>
    <mergeCell ref="B376:C376"/>
    <mergeCell ref="B377:C377"/>
    <mergeCell ref="B378:C378"/>
    <mergeCell ref="B386:C386"/>
    <mergeCell ref="B387:C387"/>
    <mergeCell ref="B380:C380"/>
    <mergeCell ref="B388:C388"/>
    <mergeCell ref="B389:C389"/>
    <mergeCell ref="B390:C390"/>
    <mergeCell ref="B391:C391"/>
    <mergeCell ref="B392:C392"/>
    <mergeCell ref="B338:C338"/>
    <mergeCell ref="B340:C340"/>
    <mergeCell ref="B323:C323"/>
    <mergeCell ref="B324:C324"/>
    <mergeCell ref="B326:C326"/>
    <mergeCell ref="B327:C327"/>
    <mergeCell ref="B366:C366"/>
    <mergeCell ref="B331:C331"/>
    <mergeCell ref="B332:C332"/>
    <mergeCell ref="B333:C333"/>
    <mergeCell ref="B334:C334"/>
    <mergeCell ref="B335:C335"/>
    <mergeCell ref="B336:C336"/>
    <mergeCell ref="B337:C337"/>
    <mergeCell ref="B348:C348"/>
    <mergeCell ref="B349:C349"/>
    <mergeCell ref="B350:C350"/>
    <mergeCell ref="B351:C351"/>
    <mergeCell ref="B355:C355"/>
    <mergeCell ref="B356:C356"/>
    <mergeCell ref="B357:C357"/>
    <mergeCell ref="B358:C358"/>
    <mergeCell ref="B341:C341"/>
    <mergeCell ref="B352:C352"/>
    <mergeCell ref="B188:C188"/>
    <mergeCell ref="B189:C189"/>
    <mergeCell ref="B190:C190"/>
    <mergeCell ref="B191:C191"/>
    <mergeCell ref="B154:C154"/>
    <mergeCell ref="B155:C155"/>
    <mergeCell ref="B165:C165"/>
    <mergeCell ref="B166:C166"/>
    <mergeCell ref="B168:C168"/>
    <mergeCell ref="B180:C180"/>
    <mergeCell ref="B181:C181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9:C169"/>
    <mergeCell ref="B170:C170"/>
    <mergeCell ref="B171:C171"/>
    <mergeCell ref="B172:C172"/>
    <mergeCell ref="B173:C173"/>
    <mergeCell ref="B152:C152"/>
    <mergeCell ref="B80:C80"/>
    <mergeCell ref="B83:C83"/>
    <mergeCell ref="B95:C95"/>
    <mergeCell ref="B98:C98"/>
    <mergeCell ref="B81:C81"/>
    <mergeCell ref="B97:C97"/>
    <mergeCell ref="B84:C84"/>
    <mergeCell ref="B85:C85"/>
    <mergeCell ref="B86:C86"/>
    <mergeCell ref="B127:C127"/>
    <mergeCell ref="B138:C138"/>
    <mergeCell ref="B140:C140"/>
    <mergeCell ref="B141:C141"/>
    <mergeCell ref="B112:C112"/>
    <mergeCell ref="B113:C113"/>
    <mergeCell ref="B124:C124"/>
    <mergeCell ref="B126:C126"/>
    <mergeCell ref="B110:C110"/>
    <mergeCell ref="B99:C99"/>
    <mergeCell ref="B109:C109"/>
    <mergeCell ref="B142:C142"/>
    <mergeCell ref="B114:C114"/>
    <mergeCell ref="B115:C115"/>
    <mergeCell ref="B24:C24"/>
    <mergeCell ref="B23:C23"/>
    <mergeCell ref="B38:C38"/>
    <mergeCell ref="B36:C36"/>
    <mergeCell ref="B25:C25"/>
    <mergeCell ref="B26:C26"/>
    <mergeCell ref="B27:C27"/>
    <mergeCell ref="B28:C28"/>
    <mergeCell ref="B65:C65"/>
    <mergeCell ref="B50:C50"/>
    <mergeCell ref="B53:C53"/>
    <mergeCell ref="B54:C54"/>
    <mergeCell ref="B55:C55"/>
    <mergeCell ref="B51:C51"/>
    <mergeCell ref="B29:C29"/>
    <mergeCell ref="B30:C30"/>
    <mergeCell ref="B31:C31"/>
    <mergeCell ref="B32:C32"/>
    <mergeCell ref="B33:C33"/>
    <mergeCell ref="B34:C34"/>
    <mergeCell ref="B62:C62"/>
    <mergeCell ref="B63:C63"/>
    <mergeCell ref="B64:C64"/>
    <mergeCell ref="P4:AM4"/>
    <mergeCell ref="P5:AN5"/>
    <mergeCell ref="P6:AN6"/>
    <mergeCell ref="P9:AM9"/>
    <mergeCell ref="P8:AN8"/>
    <mergeCell ref="P7:AN7"/>
    <mergeCell ref="AC17:AC18"/>
    <mergeCell ref="AD17:AF17"/>
    <mergeCell ref="AH17:AH18"/>
    <mergeCell ref="AL17:AN17"/>
    <mergeCell ref="Y17:Y18"/>
    <mergeCell ref="Z17:Z18"/>
    <mergeCell ref="Q17:Q18"/>
    <mergeCell ref="V17:X17"/>
    <mergeCell ref="AL11:AN11"/>
    <mergeCell ref="AL13:AN13"/>
    <mergeCell ref="AG17:AG18"/>
    <mergeCell ref="P17:P18"/>
    <mergeCell ref="C15:AN15"/>
    <mergeCell ref="B17:C18"/>
    <mergeCell ref="AK17:AK18"/>
    <mergeCell ref="K17:M17"/>
    <mergeCell ref="R17:R18"/>
    <mergeCell ref="AL12:AN12"/>
    <mergeCell ref="J5:M5"/>
    <mergeCell ref="J6:M6"/>
    <mergeCell ref="J7:M7"/>
    <mergeCell ref="H17:H18"/>
    <mergeCell ref="J8:M8"/>
    <mergeCell ref="A10:AN10"/>
    <mergeCell ref="A17:A18"/>
    <mergeCell ref="J17:J18"/>
    <mergeCell ref="AI17:AJ17"/>
    <mergeCell ref="AL14:AN14"/>
    <mergeCell ref="E17:F17"/>
    <mergeCell ref="I17:I18"/>
    <mergeCell ref="U17:U18"/>
    <mergeCell ref="D17:D18"/>
    <mergeCell ref="G17:G18"/>
    <mergeCell ref="N17:N18"/>
    <mergeCell ref="B20:C20"/>
    <mergeCell ref="B21:C21"/>
    <mergeCell ref="B44:C44"/>
    <mergeCell ref="B45:C45"/>
    <mergeCell ref="B46:C46"/>
    <mergeCell ref="B47:C47"/>
    <mergeCell ref="B48:C48"/>
    <mergeCell ref="B49:C49"/>
    <mergeCell ref="B35:C35"/>
    <mergeCell ref="B39:C39"/>
    <mergeCell ref="B40:C40"/>
    <mergeCell ref="B41:C41"/>
    <mergeCell ref="B42:C42"/>
    <mergeCell ref="B43:C43"/>
    <mergeCell ref="B71:C71"/>
    <mergeCell ref="B72:C72"/>
    <mergeCell ref="B73:C73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66:C66"/>
    <mergeCell ref="B87:C87"/>
    <mergeCell ref="B88:C88"/>
    <mergeCell ref="B89:C89"/>
    <mergeCell ref="B90:C90"/>
    <mergeCell ref="B91:C91"/>
    <mergeCell ref="B92:C92"/>
    <mergeCell ref="B74:C74"/>
    <mergeCell ref="B75:C75"/>
    <mergeCell ref="B76:C76"/>
    <mergeCell ref="B77:C77"/>
    <mergeCell ref="B78:C78"/>
    <mergeCell ref="B79:C79"/>
    <mergeCell ref="B104:C104"/>
    <mergeCell ref="B105:C105"/>
    <mergeCell ref="B106:C106"/>
    <mergeCell ref="B107:C107"/>
    <mergeCell ref="B108:C108"/>
    <mergeCell ref="B93:C93"/>
    <mergeCell ref="B94:C94"/>
    <mergeCell ref="B100:C100"/>
    <mergeCell ref="B101:C101"/>
    <mergeCell ref="B102:C102"/>
    <mergeCell ref="B103:C103"/>
  </mergeCells>
  <printOptions horizontalCentered="1"/>
  <pageMargins left="0.2362204724409449" right="0.1968503937007874" top="0.31496062992125984" bottom="0.4724409448818898" header="0.5118110236220472" footer="0.2755905511811024"/>
  <pageSetup fitToHeight="13" horizontalDpi="600" verticalDpi="600" orientation="landscape" paperSize="9" scale="70" r:id="rId1"/>
  <headerFooter alignWithMargins="0">
    <oddFooter>&amp;C&amp;12- &amp;P -</oddFooter>
  </headerFooter>
  <rowBreaks count="1" manualBreakCount="1">
    <brk id="707" min="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admin</cp:lastModifiedBy>
  <cp:lastPrinted>2010-02-17T11:18:42Z</cp:lastPrinted>
  <dcterms:created xsi:type="dcterms:W3CDTF">1999-10-15T12:25:45Z</dcterms:created>
  <dcterms:modified xsi:type="dcterms:W3CDTF">2010-06-10T10:31:13Z</dcterms:modified>
  <cp:category/>
  <cp:version/>
  <cp:contentType/>
  <cp:contentStatus/>
</cp:coreProperties>
</file>